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080" windowWidth="23256" windowHeight="13176" activeTab="0"/>
  </bookViews>
  <sheets>
    <sheet name="ІРНП 3п курс" sheetId="1" r:id="rId1"/>
  </sheets>
  <definedNames>
    <definedName name="_xlnm.Print_Area" localSheetId="0">'ІРНП 3п курс'!$A$1:$BE$106</definedName>
  </definedNames>
  <calcPr fullCalcOnLoad="1"/>
</workbook>
</file>

<file path=xl/sharedStrings.xml><?xml version="1.0" encoding="utf-8"?>
<sst xmlns="http://schemas.openxmlformats.org/spreadsheetml/2006/main" count="222" uniqueCount="169">
  <si>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</si>
  <si>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</si>
  <si>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</si>
  <si>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</si>
  <si>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</si>
  <si>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</si>
  <si>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</si>
  <si>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</si>
  <si>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</si>
  <si>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</si>
  <si>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</si>
  <si>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</si>
  <si>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</si>
  <si>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</si>
  <si>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</si>
  <si>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</si>
  <si>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</si>
  <si>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</si>
  <si>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</si>
  <si>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</si>
  <si>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</si>
  <si>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</si>
  <si>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</si>
  <si>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</si>
  <si>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</si>
  <si>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</si>
  <si>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</si>
  <si>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</si>
  <si>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</si>
  <si>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</si>
  <si>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</si>
  <si>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</si>
  <si>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</si>
  <si>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</si>
  <si>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</si>
  <si>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</si>
  <si>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</si>
  <si>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</si>
  <si>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</si>
  <si>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</si>
  <si>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</si>
  <si>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</si>
  <si>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</si>
  <si>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</si>
  <si>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</si>
  <si>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</si>
  <si>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</si>
  <si>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</si>
  <si>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</si>
  <si>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</si>
  <si>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</si>
  <si>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</si>
  <si>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Всього  годин</t>
  </si>
  <si>
    <t>Завідувач кафедри</t>
  </si>
  <si>
    <t>/</t>
  </si>
  <si>
    <t>Військова підготовка</t>
  </si>
  <si>
    <t xml:space="preserve">          ЗАТВЕРДЖУЮ</t>
  </si>
  <si>
    <t>18 тижнів</t>
  </si>
  <si>
    <t>2</t>
  </si>
  <si>
    <t>d - кількість членів ЕК з даної кафедри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</si>
  <si>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</si>
  <si>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</si>
  <si>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</si>
  <si>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</si>
  <si>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</si>
  <si>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</si>
  <si>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</si>
  <si>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</si>
  <si>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</si>
  <si>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</si>
  <si>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</si>
  <si>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</si>
  <si>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25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</si>
  <si>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</si>
  <si>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</si>
  <si>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</si>
  <si>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</si>
  <si>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</si>
  <si>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прийом 2019 року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</si>
  <si>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</si>
  <si>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</si>
  <si>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</si>
  <si>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Хімічні технології переробки деревини та рослинної сировини</t>
  </si>
  <si>
    <t>Інженерно-хімічний</t>
  </si>
  <si>
    <t>3 курс</t>
  </si>
  <si>
    <t>5 семестр</t>
  </si>
  <si>
    <t>6 семестр</t>
  </si>
  <si>
    <t>Інструментальні методи хімічного аналізу</t>
  </si>
  <si>
    <t>Технологія виробництва деревних плит та пластиків</t>
  </si>
  <si>
    <t>І ЦИКЛ ЗАГАЛЬНОЇ ПІДГОТОВКИ</t>
  </si>
  <si>
    <t>І.4 Навчальні дисципліни соціально-гуманітарної підготовки (за вибором студентів)</t>
  </si>
  <si>
    <t>ІІ.1 Навчальні дисципліни професійної та практичної підготовки</t>
  </si>
  <si>
    <t>Разом за цикл</t>
  </si>
  <si>
    <t>ІІ.2 Навчальні дисципліни професійної та практичної підготовки (за вибором студентів)</t>
  </si>
  <si>
    <t>/Дмитро СІДОРОВ</t>
  </si>
  <si>
    <t>Заст. декана ІХФ</t>
  </si>
  <si>
    <t xml:space="preserve">І.2 Навчальні дисципліни базової підготовки </t>
  </si>
  <si>
    <t>Економіка і організація  виробництва</t>
  </si>
  <si>
    <t xml:space="preserve">Міжнародної економіки </t>
  </si>
  <si>
    <t>Охорона праці та цивільний захист</t>
  </si>
  <si>
    <t>Охорони праці, промислової та цивільної безпеки</t>
  </si>
  <si>
    <t>Контроль та керування хіміко-технологічними процесами</t>
  </si>
  <si>
    <t xml:space="preserve">І.3 Навчальні дисципліни базової підготовки (за вибором студентів) </t>
  </si>
  <si>
    <t>Переддипломна практика</t>
  </si>
  <si>
    <t>Дипломне проектування</t>
  </si>
  <si>
    <t>ВСЬОГО ЗА ЦИКЛ ЗАГАЛЬНОЇ ПІДГОТОВКИ:</t>
  </si>
  <si>
    <t>ІІ Цикл професійної підготовки</t>
  </si>
  <si>
    <t>Технологія паперу та картону - 1. Технологія приготування паперової маси</t>
  </si>
  <si>
    <t>Технологія паперу та картону - 3. Курсова робота</t>
  </si>
  <si>
    <t>Машин та апаратів хімічних та нафтопереробних виробництв</t>
  </si>
  <si>
    <t>Технології очищення води</t>
  </si>
  <si>
    <t xml:space="preserve">       Всього за цикл професійної підготовки </t>
  </si>
  <si>
    <t>1</t>
  </si>
  <si>
    <t>Захист дипломного проекту</t>
  </si>
  <si>
    <t xml:space="preserve">             РОЗПОДІЛ   ГОДИН ПО ПІДГОТОВЦІ ТА ЗАХИСТУ ДИПЛОМНОГО ПРОЕКТУ                                          </t>
  </si>
  <si>
    <t>Машин і апаратів хімічних та нафтопереробних виробництв</t>
  </si>
  <si>
    <t>20</t>
  </si>
  <si>
    <t>0,5 х 4=2</t>
  </si>
  <si>
    <t>Навчальна дисципліна з обладнання галузі з Ф-Каталогу</t>
  </si>
  <si>
    <t>Навчальна дисципліна з технології очищення води з Ф-Каталогу</t>
  </si>
  <si>
    <t>/Микола ГОМЕЛЯ</t>
  </si>
  <si>
    <t>ЕК
d x 0,5</t>
  </si>
  <si>
    <t>Технічних та програмних засобів автоматизації</t>
  </si>
  <si>
    <t>Обсяг, у кредитах:</t>
  </si>
  <si>
    <t>Дисципліни, які вивчаються</t>
  </si>
  <si>
    <t>** Дисципліни, які здаються за формою екстернату</t>
  </si>
  <si>
    <t>Разом</t>
  </si>
  <si>
    <t>* Дисципліни, які перезараховуються</t>
  </si>
  <si>
    <t>9 тижнів</t>
  </si>
  <si>
    <r>
      <t xml:space="preserve">"_____"_________________ </t>
    </r>
    <r>
      <rPr>
        <b/>
        <sz val="40"/>
        <rFont val="Arial"/>
        <family val="2"/>
      </rPr>
      <t>2021 р.</t>
    </r>
  </si>
  <si>
    <t>Основи проектування целюлозно-паперових  виробництв 1</t>
  </si>
  <si>
    <t xml:space="preserve">Основи проектування целюлозно-паперових 
виробництв - 2. Курсовий проект           </t>
  </si>
  <si>
    <t>Обладнання лісохімічних виробництв</t>
  </si>
  <si>
    <t>11.04-15.05.22</t>
  </si>
  <si>
    <t>13.06.22-30.06.22</t>
  </si>
  <si>
    <t>АТЕСТАЦІЯ ЗДОБУВАЧІВ</t>
  </si>
  <si>
    <t>Форма  атестації  здобувачів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</si>
  <si>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</si>
  <si>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</si>
  <si>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РГР - розрахунково-графічна робота;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</si>
  <si>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</si>
  <si>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</si>
  <si>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</si>
  <si>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 xml:space="preserve">"Освітні компоненти
(навчальні дисципліни, курсові проекти (роботи), практики, кваліфікаційна робота)"  
  </t>
  </si>
  <si>
    <t xml:space="preserve">"К-ть здобувач, які вибрали
дисципліну" </t>
  </si>
  <si>
    <t>Технологія паперу та картону - 2. Технологія виробництва паперу та картону на машині</t>
  </si>
  <si>
    <t xml:space="preserve">на 2021/ 2022 навчальний рік   </t>
  </si>
  <si>
    <t>2 роки 10 міс.(3 н.р)</t>
  </si>
  <si>
    <t>бакалавр хімічних технологій та інженерії</t>
  </si>
  <si>
    <t>ЛЦ-п91, (3+0)</t>
  </si>
  <si>
    <t xml:space="preserve">                                 ІНТЕГРОВАНИЙ   РОБОЧИЙ   НАВЧАЛЬНИЙ   ПЛАН</t>
  </si>
  <si>
    <t>Психологічні навчальні дисципліни  з ЗУ-Каталогу</t>
  </si>
  <si>
    <t>Правові навчальні дисципліни  з ЗУ-Каталогу</t>
  </si>
  <si>
    <t>Психології та педагогіки</t>
  </si>
  <si>
    <t>Психологія *</t>
  </si>
  <si>
    <t>Правознавство *</t>
  </si>
  <si>
    <t xml:space="preserve">Функціональні хімічні речовини у виробництві паперу та картону           </t>
  </si>
  <si>
    <t>3</t>
  </si>
  <si>
    <t>75</t>
  </si>
  <si>
    <t xml:space="preserve"> </t>
  </si>
  <si>
    <t>Спортивного вдосконалення</t>
  </si>
  <si>
    <t>І.1 Навчальні дисципліни природничо-наукової  підготовки</t>
  </si>
  <si>
    <t>Фізика-2*</t>
  </si>
  <si>
    <t>Фізичне виховання - 1*</t>
  </si>
  <si>
    <t>У 3 - 6 семестрах за окремим планом військової підготовки.</t>
  </si>
  <si>
    <t xml:space="preserve">"Освітні компоненти
(навчальні дисципліни, курсові проекти (роботи), практики, кваліфікаційна робота)"  </t>
  </si>
  <si>
    <t>Загальної фізики та моделювання фізичних процесів</t>
  </si>
  <si>
    <t>Ухвалено на засіданні Вченої ради  ІХФ, ПРОТОКОЛ № 4  від  25.04.2021 р.</t>
  </si>
  <si>
    <t>Інформаційного, господарського та адміністративного права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</si>
</sst>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0"/>
      <name val="Arial Cyr"/>
      <family val="0"/>
    </font>
    <font>
      <b/>
      <sz val="45"/>
      <name val="Arial"/>
      <family val="2"/>
    </font>
    <font>
      <b/>
      <sz val="35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u val="single"/>
      <sz val="40"/>
      <name val="Arial"/>
      <family val="2"/>
    </font>
    <font>
      <b/>
      <i/>
      <sz val="40"/>
      <name val="Arial"/>
      <family val="2"/>
    </font>
    <font>
      <b/>
      <sz val="45"/>
      <name val="Arial Cyr"/>
      <family val="0"/>
    </font>
    <font>
      <b/>
      <sz val="38"/>
      <name val="Arial"/>
      <family val="2"/>
    </font>
    <font>
      <sz val="35"/>
      <name val="Arial"/>
      <family val="2"/>
    </font>
    <font>
      <sz val="3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0"/>
      <name val="Calibri"/>
      <family val="2"/>
    </font>
    <font>
      <sz val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 shrinkToFi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0" fontId="6" fillId="0" borderId="23" xfId="0" applyNumberFormat="1" applyFont="1" applyFill="1" applyBorder="1" applyAlignment="1">
      <alignment horizontal="center" vertical="center" wrapText="1" shrinkToFit="1"/>
    </xf>
    <xf numFmtId="0" fontId="6" fillId="0" borderId="24" xfId="0" applyNumberFormat="1" applyFont="1" applyFill="1" applyBorder="1" applyAlignment="1">
      <alignment horizontal="center" vertical="center" wrapText="1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left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 shrinkToFit="1"/>
    </xf>
    <xf numFmtId="0" fontId="6" fillId="0" borderId="31" xfId="0" applyNumberFormat="1" applyFont="1" applyFill="1" applyBorder="1" applyAlignment="1">
      <alignment horizontal="center" vertical="center" wrapText="1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35" xfId="0" applyNumberFormat="1" applyFont="1" applyBorder="1" applyAlignment="1">
      <alignment horizontal="center" vertical="center" shrinkToFit="1"/>
    </xf>
    <xf numFmtId="0" fontId="6" fillId="0" borderId="36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 shrinkToFit="1"/>
    </xf>
    <xf numFmtId="0" fontId="7" fillId="0" borderId="38" xfId="0" applyNumberFormat="1" applyFont="1" applyBorder="1" applyAlignment="1">
      <alignment horizontal="center" vertical="center" wrapText="1" shrinkToFit="1"/>
    </xf>
    <xf numFmtId="0" fontId="7" fillId="0" borderId="39" xfId="0" applyNumberFormat="1" applyFont="1" applyBorder="1" applyAlignment="1">
      <alignment horizontal="center" vertical="center" wrapText="1" shrinkToFit="1"/>
    </xf>
    <xf numFmtId="0" fontId="7" fillId="0" borderId="40" xfId="0" applyNumberFormat="1" applyFont="1" applyBorder="1" applyAlignment="1">
      <alignment horizontal="center" vertical="center" wrapText="1" shrinkToFit="1"/>
    </xf>
    <xf numFmtId="0" fontId="7" fillId="0" borderId="37" xfId="0" applyNumberFormat="1" applyFont="1" applyBorder="1" applyAlignment="1">
      <alignment horizontal="center" vertical="center" shrinkToFit="1"/>
    </xf>
    <xf numFmtId="0" fontId="7" fillId="0" borderId="38" xfId="0" applyNumberFormat="1" applyFont="1" applyBorder="1" applyAlignment="1">
      <alignment horizontal="center" vertical="center" shrinkToFit="1"/>
    </xf>
    <xf numFmtId="0" fontId="7" fillId="0" borderId="41" xfId="0" applyNumberFormat="1" applyFont="1" applyBorder="1" applyAlignment="1">
      <alignment horizontal="center" vertical="center" shrinkToFit="1"/>
    </xf>
    <xf numFmtId="0" fontId="7" fillId="0" borderId="39" xfId="0" applyNumberFormat="1" applyFont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center" vertical="center" shrinkToFit="1"/>
    </xf>
    <xf numFmtId="1" fontId="7" fillId="0" borderId="44" xfId="0" applyNumberFormat="1" applyFont="1" applyBorder="1" applyAlignment="1">
      <alignment horizontal="center" vertical="center" shrinkToFit="1"/>
    </xf>
    <xf numFmtId="1" fontId="7" fillId="0" borderId="38" xfId="0" applyNumberFormat="1" applyFont="1" applyBorder="1" applyAlignment="1">
      <alignment horizontal="center" vertical="center" shrinkToFit="1"/>
    </xf>
    <xf numFmtId="1" fontId="7" fillId="0" borderId="41" xfId="0" applyNumberFormat="1" applyFon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horizontal="center" vertical="center" shrinkToFit="1"/>
    </xf>
    <xf numFmtId="0" fontId="7" fillId="0" borderId="44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wrapText="1" shrinkToFit="1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45" xfId="0" applyNumberFormat="1" applyFont="1" applyBorder="1" applyAlignment="1">
      <alignment horizontal="center" vertical="center" wrapText="1" shrinkToFit="1"/>
    </xf>
    <xf numFmtId="0" fontId="6" fillId="0" borderId="24" xfId="0" applyNumberFormat="1" applyFont="1" applyBorder="1" applyAlignment="1">
      <alignment horizontal="center" vertical="center" wrapText="1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45" xfId="0" applyNumberFormat="1" applyFont="1" applyBorder="1" applyAlignment="1">
      <alignment horizontal="center" vertical="center" shrinkToFit="1"/>
    </xf>
    <xf numFmtId="0" fontId="7" fillId="0" borderId="4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7" fillId="0" borderId="47" xfId="0" applyNumberFormat="1" applyFont="1" applyBorder="1" applyAlignment="1">
      <alignment horizontal="center" vertical="center" wrapText="1" shrinkToFit="1"/>
    </xf>
    <xf numFmtId="0" fontId="7" fillId="0" borderId="48" xfId="0" applyNumberFormat="1" applyFont="1" applyBorder="1" applyAlignment="1">
      <alignment horizontal="center" vertical="center" wrapText="1" shrinkToFit="1"/>
    </xf>
    <xf numFmtId="0" fontId="7" fillId="0" borderId="49" xfId="0" applyNumberFormat="1" applyFont="1" applyBorder="1" applyAlignment="1">
      <alignment horizontal="center" vertical="center" shrinkToFit="1"/>
    </xf>
    <xf numFmtId="0" fontId="7" fillId="0" borderId="47" xfId="0" applyNumberFormat="1" applyFont="1" applyBorder="1" applyAlignment="1">
      <alignment horizontal="center" vertical="center" shrinkToFit="1"/>
    </xf>
    <xf numFmtId="0" fontId="7" fillId="0" borderId="5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1" fontId="7" fillId="0" borderId="42" xfId="0" applyNumberFormat="1" applyFont="1" applyBorder="1" applyAlignment="1">
      <alignment horizontal="center" vertical="center" shrinkToFit="1"/>
    </xf>
    <xf numFmtId="1" fontId="7" fillId="0" borderId="43" xfId="0" applyNumberFormat="1" applyFont="1" applyBorder="1" applyAlignment="1">
      <alignment horizontal="center" vertical="center" shrinkToFit="1"/>
    </xf>
    <xf numFmtId="1" fontId="7" fillId="0" borderId="5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52" xfId="0" applyNumberFormat="1" applyFont="1" applyBorder="1" applyAlignment="1">
      <alignment horizontal="center" vertical="center" wrapText="1" shrinkToFit="1"/>
    </xf>
    <xf numFmtId="0" fontId="6" fillId="0" borderId="35" xfId="0" applyNumberFormat="1" applyFont="1" applyBorder="1" applyAlignment="1">
      <alignment horizontal="center" vertical="center" wrapText="1" shrinkToFit="1"/>
    </xf>
    <xf numFmtId="0" fontId="6" fillId="0" borderId="53" xfId="0" applyNumberFormat="1" applyFont="1" applyBorder="1" applyAlignment="1">
      <alignment horizontal="center" vertical="center" wrapText="1" shrinkToFit="1"/>
    </xf>
    <xf numFmtId="0" fontId="6" fillId="0" borderId="54" xfId="0" applyNumberFormat="1" applyFont="1" applyBorder="1" applyAlignment="1">
      <alignment horizontal="center" vertical="center" wrapText="1" shrinkToFit="1"/>
    </xf>
    <xf numFmtId="0" fontId="6" fillId="0" borderId="55" xfId="0" applyNumberFormat="1" applyFont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56" xfId="0" applyNumberFormat="1" applyFont="1" applyBorder="1" applyAlignment="1">
      <alignment horizontal="center" vertical="center" wrapText="1" shrinkToFit="1"/>
    </xf>
    <xf numFmtId="0" fontId="7" fillId="0" borderId="15" xfId="0" applyNumberFormat="1" applyFont="1" applyBorder="1" applyAlignment="1">
      <alignment horizontal="center" vertical="center" wrapText="1" shrinkToFit="1"/>
    </xf>
    <xf numFmtId="0" fontId="7" fillId="0" borderId="57" xfId="0" applyNumberFormat="1" applyFont="1" applyBorder="1" applyAlignment="1">
      <alignment horizontal="center" vertical="center" wrapText="1" shrinkToFit="1"/>
    </xf>
    <xf numFmtId="0" fontId="7" fillId="0" borderId="58" xfId="0" applyNumberFormat="1" applyFont="1" applyBorder="1" applyAlignment="1">
      <alignment horizontal="center" vertical="center" shrinkToFit="1"/>
    </xf>
    <xf numFmtId="0" fontId="7" fillId="0" borderId="59" xfId="0" applyNumberFormat="1" applyFont="1" applyBorder="1" applyAlignment="1">
      <alignment horizontal="center" vertical="center" shrinkToFit="1"/>
    </xf>
    <xf numFmtId="0" fontId="7" fillId="0" borderId="60" xfId="0" applyNumberFormat="1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99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199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 shrinkToFit="1"/>
    </xf>
    <xf numFmtId="0" fontId="7" fillId="0" borderId="43" xfId="0" applyNumberFormat="1" applyFont="1" applyBorder="1" applyAlignment="1">
      <alignment horizontal="center" vertical="center" wrapText="1" shrinkToFit="1"/>
    </xf>
    <xf numFmtId="0" fontId="7" fillId="0" borderId="46" xfId="0" applyNumberFormat="1" applyFont="1" applyBorder="1" applyAlignment="1">
      <alignment horizontal="center" vertical="center" wrapText="1" shrinkToFit="1"/>
    </xf>
    <xf numFmtId="0" fontId="7" fillId="0" borderId="28" xfId="0" applyNumberFormat="1" applyFont="1" applyBorder="1" applyAlignment="1">
      <alignment horizontal="center" vertical="center" wrapText="1" shrinkToFit="1"/>
    </xf>
    <xf numFmtId="0" fontId="7" fillId="0" borderId="29" xfId="0" applyNumberFormat="1" applyFont="1" applyBorder="1" applyAlignment="1">
      <alignment horizontal="center" vertical="center" wrapText="1" shrinkToFit="1"/>
    </xf>
    <xf numFmtId="0" fontId="7" fillId="0" borderId="30" xfId="0" applyNumberFormat="1" applyFont="1" applyBorder="1" applyAlignment="1">
      <alignment horizontal="center" vertical="center" wrapText="1" shrinkToFit="1"/>
    </xf>
    <xf numFmtId="0" fontId="7" fillId="0" borderId="33" xfId="0" applyNumberFormat="1" applyFont="1" applyBorder="1" applyAlignment="1">
      <alignment horizontal="center" vertical="center" wrapText="1" shrinkToFit="1"/>
    </xf>
    <xf numFmtId="0" fontId="7" fillId="0" borderId="31" xfId="0" applyNumberFormat="1" applyFont="1" applyBorder="1" applyAlignment="1">
      <alignment horizontal="center" vertical="center" wrapText="1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shrinkToFit="1"/>
    </xf>
    <xf numFmtId="1" fontId="7" fillId="0" borderId="44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64" xfId="0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justify" wrapText="1"/>
    </xf>
    <xf numFmtId="49" fontId="7" fillId="0" borderId="23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justify" wrapText="1"/>
    </xf>
    <xf numFmtId="0" fontId="6" fillId="0" borderId="65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justify" wrapText="1"/>
    </xf>
    <xf numFmtId="49" fontId="6" fillId="0" borderId="0" xfId="0" applyNumberFormat="1" applyFont="1" applyBorder="1" applyAlignment="1">
      <alignment horizontal="center" vertical="justify" wrapText="1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top" wrapText="1"/>
    </xf>
    <xf numFmtId="49" fontId="7" fillId="0" borderId="6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6" fillId="0" borderId="7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justify" wrapText="1"/>
    </xf>
    <xf numFmtId="49" fontId="6" fillId="0" borderId="32" xfId="0" applyNumberFormat="1" applyFont="1" applyBorder="1" applyAlignment="1">
      <alignment horizontal="center" vertical="justify" wrapText="1"/>
    </xf>
    <xf numFmtId="49" fontId="6" fillId="0" borderId="29" xfId="0" applyNumberFormat="1" applyFont="1" applyBorder="1" applyAlignment="1">
      <alignment horizontal="center" vertical="justify" wrapText="1"/>
    </xf>
    <xf numFmtId="49" fontId="6" fillId="0" borderId="30" xfId="0" applyNumberFormat="1" applyFont="1" applyBorder="1" applyAlignment="1">
      <alignment horizontal="center" vertical="justify" wrapText="1"/>
    </xf>
    <xf numFmtId="49" fontId="7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>
      <alignment vertical="justify" wrapText="1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4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justify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left" vertical="justify"/>
      <protection/>
    </xf>
    <xf numFmtId="49" fontId="7" fillId="0" borderId="10" xfId="0" applyNumberFormat="1" applyFont="1" applyBorder="1" applyAlignment="1" applyProtection="1">
      <alignment horizontal="center" vertical="justify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vertical="top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left" vertical="center" wrapText="1"/>
    </xf>
    <xf numFmtId="0" fontId="6" fillId="0" borderId="62" xfId="0" applyNumberFormat="1" applyFont="1" applyBorder="1" applyAlignment="1">
      <alignment horizontal="center" vertical="center" shrinkToFit="1"/>
    </xf>
    <xf numFmtId="0" fontId="6" fillId="0" borderId="63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/>
    </xf>
    <xf numFmtId="0" fontId="6" fillId="0" borderId="35" xfId="0" applyNumberFormat="1" applyFont="1" applyFill="1" applyBorder="1" applyAlignment="1">
      <alignment horizontal="center" vertical="center" wrapText="1" shrinkToFi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99" fontId="7" fillId="0" borderId="76" xfId="0" applyNumberFormat="1" applyFont="1" applyBorder="1" applyAlignment="1">
      <alignment horizontal="center" vertical="center" wrapText="1" shrinkToFit="1"/>
    </xf>
    <xf numFmtId="199" fontId="7" fillId="0" borderId="44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Border="1" applyAlignment="1">
      <alignment vertical="center" wrapText="1" shrinkToFit="1"/>
    </xf>
    <xf numFmtId="0" fontId="6" fillId="0" borderId="54" xfId="0" applyNumberFormat="1" applyFont="1" applyBorder="1" applyAlignment="1">
      <alignment vertical="center" wrapText="1" shrinkToFit="1"/>
    </xf>
    <xf numFmtId="0" fontId="6" fillId="0" borderId="6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82" xfId="0" applyNumberFormat="1" applyFont="1" applyBorder="1" applyAlignment="1">
      <alignment horizontal="center" vertical="center" wrapText="1" shrinkToFit="1"/>
    </xf>
    <xf numFmtId="0" fontId="7" fillId="0" borderId="83" xfId="0" applyNumberFormat="1" applyFont="1" applyBorder="1" applyAlignment="1">
      <alignment horizontal="center" vertical="center" wrapText="1" shrinkToFit="1"/>
    </xf>
    <xf numFmtId="0" fontId="7" fillId="0" borderId="80" xfId="0" applyNumberFormat="1" applyFont="1" applyBorder="1" applyAlignment="1">
      <alignment horizontal="center" vertical="center" wrapText="1" shrinkToFit="1"/>
    </xf>
    <xf numFmtId="0" fontId="7" fillId="0" borderId="82" xfId="0" applyNumberFormat="1" applyFont="1" applyBorder="1" applyAlignment="1">
      <alignment horizontal="center" vertical="center" shrinkToFit="1"/>
    </xf>
    <xf numFmtId="0" fontId="7" fillId="0" borderId="83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 shrinkToFit="1"/>
    </xf>
    <xf numFmtId="0" fontId="6" fillId="0" borderId="55" xfId="0" applyNumberFormat="1" applyFont="1" applyBorder="1" applyAlignment="1">
      <alignment horizontal="center" vertical="center" wrapText="1" shrinkToFit="1"/>
    </xf>
    <xf numFmtId="0" fontId="6" fillId="0" borderId="25" xfId="0" applyNumberFormat="1" applyFont="1" applyBorder="1" applyAlignment="1">
      <alignment horizontal="center" vertical="center" wrapText="1" shrinkToFit="1"/>
    </xf>
    <xf numFmtId="0" fontId="6" fillId="0" borderId="54" xfId="0" applyNumberFormat="1" applyFont="1" applyBorder="1" applyAlignment="1">
      <alignment horizontal="left" vertical="center" wrapText="1" shrinkToFit="1"/>
    </xf>
    <xf numFmtId="0" fontId="6" fillId="0" borderId="53" xfId="0" applyNumberFormat="1" applyFont="1" applyFill="1" applyBorder="1" applyAlignment="1">
      <alignment horizontal="center" vertical="center" wrapText="1" shrinkToFit="1"/>
    </xf>
    <xf numFmtId="0" fontId="6" fillId="0" borderId="54" xfId="0" applyNumberFormat="1" applyFont="1" applyFill="1" applyBorder="1" applyAlignment="1">
      <alignment horizontal="center" vertical="center" wrapText="1" shrinkToFit="1"/>
    </xf>
    <xf numFmtId="0" fontId="9" fillId="0" borderId="55" xfId="0" applyNumberFormat="1" applyFont="1" applyBorder="1" applyAlignment="1">
      <alignment horizontal="center" vertical="center" shrinkToFit="1"/>
    </xf>
    <xf numFmtId="0" fontId="9" fillId="0" borderId="53" xfId="0" applyNumberFormat="1" applyFont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199" fontId="6" fillId="0" borderId="25" xfId="0" applyNumberFormat="1" applyFont="1" applyBorder="1" applyAlignment="1">
      <alignment horizontal="center" vertical="center" wrapText="1" shrinkToFit="1"/>
    </xf>
    <xf numFmtId="199" fontId="6" fillId="0" borderId="55" xfId="0" applyNumberFormat="1" applyFont="1" applyBorder="1" applyAlignment="1">
      <alignment horizontal="center" vertical="center" wrapText="1" shrinkToFit="1"/>
    </xf>
    <xf numFmtId="0" fontId="6" fillId="0" borderId="23" xfId="0" applyNumberFormat="1" applyFont="1" applyBorder="1" applyAlignment="1">
      <alignment horizontal="center" vertical="center" wrapText="1" shrinkToFit="1"/>
    </xf>
    <xf numFmtId="0" fontId="6" fillId="0" borderId="24" xfId="0" applyFont="1" applyBorder="1" applyAlignment="1" quotePrefix="1">
      <alignment horizontal="center" vertical="center"/>
    </xf>
    <xf numFmtId="0" fontId="6" fillId="0" borderId="52" xfId="0" applyFont="1" applyBorder="1" applyAlignment="1" quotePrefix="1">
      <alignment horizontal="center" vertical="center"/>
    </xf>
    <xf numFmtId="199" fontId="6" fillId="0" borderId="19" xfId="0" applyNumberFormat="1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52" xfId="0" applyFont="1" applyFill="1" applyBorder="1" applyAlignment="1" applyProtection="1">
      <alignment horizontal="left" vertical="center" wrapText="1"/>
      <protection/>
    </xf>
    <xf numFmtId="0" fontId="6" fillId="0" borderId="52" xfId="0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0" fontId="6" fillId="0" borderId="24" xfId="0" applyNumberFormat="1" applyFont="1" applyBorder="1" applyAlignment="1">
      <alignment horizontal="left" vertical="center" wrapText="1" shrinkToFit="1"/>
    </xf>
    <xf numFmtId="1" fontId="6" fillId="0" borderId="55" xfId="0" applyNumberFormat="1" applyFont="1" applyBorder="1" applyAlignment="1">
      <alignment horizontal="center" vertical="center" wrapText="1" shrinkToFit="1"/>
    </xf>
    <xf numFmtId="1" fontId="6" fillId="0" borderId="25" xfId="0" applyNumberFormat="1" applyFont="1" applyBorder="1" applyAlignment="1">
      <alignment horizontal="center" vertical="center" wrapText="1" shrinkToFit="1"/>
    </xf>
    <xf numFmtId="1" fontId="7" fillId="0" borderId="42" xfId="0" applyNumberFormat="1" applyFont="1" applyBorder="1" applyAlignment="1">
      <alignment horizontal="center" vertical="center" wrapText="1" shrinkToFit="1"/>
    </xf>
    <xf numFmtId="1" fontId="6" fillId="0" borderId="25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 quotePrefix="1">
      <alignment/>
    </xf>
    <xf numFmtId="1" fontId="7" fillId="0" borderId="15" xfId="0" applyNumberFormat="1" applyFont="1" applyBorder="1" applyAlignment="1">
      <alignment horizontal="center" vertical="center" shrinkToFit="1"/>
    </xf>
    <xf numFmtId="1" fontId="7" fillId="0" borderId="6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19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 vertical="justify" wrapText="1"/>
    </xf>
    <xf numFmtId="0" fontId="16" fillId="0" borderId="0" xfId="0" applyFont="1" applyAlignment="1">
      <alignment horizontal="center" vertical="center"/>
    </xf>
    <xf numFmtId="199" fontId="1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99" fontId="35" fillId="0" borderId="0" xfId="0" applyNumberFormat="1" applyFont="1" applyAlignment="1">
      <alignment horizontal="left"/>
    </xf>
    <xf numFmtId="1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justify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right" vertical="center" wrapText="1" shrinkToFit="1"/>
    </xf>
    <xf numFmtId="0" fontId="7" fillId="0" borderId="89" xfId="0" applyFont="1" applyBorder="1" applyAlignment="1">
      <alignment horizontal="right" vertical="center" wrapText="1" shrinkToFit="1"/>
    </xf>
    <xf numFmtId="0" fontId="7" fillId="0" borderId="90" xfId="0" applyFont="1" applyBorder="1" applyAlignment="1">
      <alignment horizontal="right" vertical="center" wrapText="1" shrinkToFit="1"/>
    </xf>
    <xf numFmtId="0" fontId="7" fillId="0" borderId="89" xfId="0" applyFont="1" applyBorder="1" applyAlignment="1">
      <alignment horizontal="center" vertical="center" wrapText="1" shrinkToFit="1"/>
    </xf>
    <xf numFmtId="0" fontId="7" fillId="0" borderId="90" xfId="0" applyFont="1" applyBorder="1" applyAlignment="1">
      <alignment horizontal="center" vertical="center" wrapText="1" shrinkToFit="1"/>
    </xf>
    <xf numFmtId="0" fontId="6" fillId="0" borderId="9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91" xfId="0" applyNumberFormat="1" applyFont="1" applyBorder="1" applyAlignment="1">
      <alignment horizontal="left" vertical="center" wrapText="1" shrinkToFit="1"/>
    </xf>
    <xf numFmtId="0" fontId="6" fillId="0" borderId="11" xfId="0" applyNumberFormat="1" applyFont="1" applyBorder="1" applyAlignment="1">
      <alignment horizontal="left" vertical="center" wrapText="1" shrinkToFit="1"/>
    </xf>
    <xf numFmtId="0" fontId="7" fillId="0" borderId="7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75" xfId="0" applyFont="1" applyFill="1" applyBorder="1" applyAlignment="1" applyProtection="1">
      <alignment horizontal="right"/>
      <protection/>
    </xf>
    <xf numFmtId="0" fontId="7" fillId="0" borderId="89" xfId="0" applyFont="1" applyFill="1" applyBorder="1" applyAlignment="1" applyProtection="1">
      <alignment horizontal="right"/>
      <protection/>
    </xf>
    <xf numFmtId="0" fontId="7" fillId="0" borderId="88" xfId="0" applyFont="1" applyFill="1" applyBorder="1" applyAlignment="1" applyProtection="1">
      <alignment horizontal="right"/>
      <protection/>
    </xf>
    <xf numFmtId="0" fontId="7" fillId="0" borderId="89" xfId="0" applyFont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58" xfId="0" applyNumberFormat="1" applyFont="1" applyBorder="1" applyAlignment="1">
      <alignment horizontal="center" vertical="center" textRotation="90" wrapText="1"/>
    </xf>
    <xf numFmtId="0" fontId="7" fillId="0" borderId="94" xfId="0" applyNumberFormat="1" applyFont="1" applyBorder="1" applyAlignment="1">
      <alignment horizontal="center" vertical="center" textRotation="90"/>
    </xf>
    <xf numFmtId="0" fontId="7" fillId="0" borderId="56" xfId="0" applyNumberFormat="1" applyFont="1" applyBorder="1" applyAlignment="1">
      <alignment horizontal="center" vertical="center" textRotation="90"/>
    </xf>
    <xf numFmtId="0" fontId="7" fillId="0" borderId="61" xfId="0" applyNumberFormat="1" applyFont="1" applyBorder="1" applyAlignment="1">
      <alignment horizontal="center" vertical="center" textRotation="90"/>
    </xf>
    <xf numFmtId="0" fontId="7" fillId="0" borderId="75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7" fillId="0" borderId="15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78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78" xfId="0" applyNumberFormat="1" applyFont="1" applyFill="1" applyBorder="1" applyAlignment="1">
      <alignment horizontal="center" vertical="center" textRotation="90" wrapText="1"/>
    </xf>
    <xf numFmtId="0" fontId="7" fillId="0" borderId="60" xfId="0" applyNumberFormat="1" applyFont="1" applyFill="1" applyBorder="1" applyAlignment="1">
      <alignment horizontal="center" vertical="center" textRotation="90" wrapText="1"/>
    </xf>
    <xf numFmtId="0" fontId="7" fillId="0" borderId="7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9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0" borderId="49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99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 textRotation="90"/>
    </xf>
    <xf numFmtId="49" fontId="7" fillId="0" borderId="15" xfId="0" applyNumberFormat="1" applyFont="1" applyBorder="1" applyAlignment="1">
      <alignment horizontal="center" vertical="center" textRotation="90"/>
    </xf>
    <xf numFmtId="0" fontId="7" fillId="0" borderId="9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7" fillId="0" borderId="98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78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7" fillId="0" borderId="87" xfId="0" applyFont="1" applyBorder="1" applyAlignment="1">
      <alignment horizontal="center" vertical="top" wrapText="1"/>
    </xf>
    <xf numFmtId="0" fontId="7" fillId="0" borderId="100" xfId="0" applyFont="1" applyBorder="1" applyAlignment="1">
      <alignment horizontal="center" vertical="top" wrapText="1"/>
    </xf>
    <xf numFmtId="0" fontId="7" fillId="0" borderId="101" xfId="0" applyFont="1" applyBorder="1" applyAlignment="1">
      <alignment horizontal="center" vertical="top" wrapText="1"/>
    </xf>
    <xf numFmtId="0" fontId="7" fillId="0" borderId="94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left" vertical="center" wrapText="1" shrinkToFit="1"/>
    </xf>
    <xf numFmtId="0" fontId="6" fillId="0" borderId="100" xfId="0" applyNumberFormat="1" applyFont="1" applyBorder="1" applyAlignment="1">
      <alignment horizontal="left" vertical="center" wrapText="1" shrinkToFit="1"/>
    </xf>
    <xf numFmtId="0" fontId="6" fillId="0" borderId="101" xfId="0" applyNumberFormat="1" applyFont="1" applyBorder="1" applyAlignment="1">
      <alignment horizontal="left" vertical="center" wrapText="1" shrinkToFit="1"/>
    </xf>
    <xf numFmtId="0" fontId="5" fillId="0" borderId="75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 vertical="center" wrapText="1"/>
    </xf>
    <xf numFmtId="0" fontId="5" fillId="0" borderId="8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6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textRotation="90" wrapText="1"/>
    </xf>
    <xf numFmtId="0" fontId="7" fillId="0" borderId="57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left" vertical="top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3" xfId="0" applyNumberFormat="1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/>
    </xf>
    <xf numFmtId="0" fontId="7" fillId="0" borderId="97" xfId="0" applyNumberFormat="1" applyFont="1" applyBorder="1" applyAlignment="1">
      <alignment horizontal="center" vertical="center"/>
    </xf>
    <xf numFmtId="0" fontId="7" fillId="0" borderId="88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75" xfId="0" applyNumberFormat="1" applyFont="1" applyBorder="1" applyAlignment="1">
      <alignment horizontal="left" vertical="center" wrapText="1" shrinkToFit="1"/>
    </xf>
    <xf numFmtId="0" fontId="6" fillId="0" borderId="89" xfId="0" applyNumberFormat="1" applyFont="1" applyBorder="1" applyAlignment="1">
      <alignment horizontal="left" vertical="center" wrapText="1" shrinkToFit="1"/>
    </xf>
    <xf numFmtId="0" fontId="6" fillId="0" borderId="90" xfId="0" applyNumberFormat="1" applyFont="1" applyBorder="1" applyAlignment="1">
      <alignment horizontal="left" vertical="center" wrapText="1" shrinkToFit="1"/>
    </xf>
    <xf numFmtId="0" fontId="7" fillId="0" borderId="74" xfId="0" applyFont="1" applyBorder="1" applyAlignment="1">
      <alignment horizontal="center" vertical="justify" wrapText="1"/>
    </xf>
    <xf numFmtId="0" fontId="7" fillId="0" borderId="68" xfId="0" applyFont="1" applyBorder="1" applyAlignment="1">
      <alignment horizontal="center" vertical="justify" wrapText="1"/>
    </xf>
    <xf numFmtId="49" fontId="7" fillId="0" borderId="0" xfId="0" applyNumberFormat="1" applyFont="1" applyBorder="1" applyAlignment="1">
      <alignment horizontal="center" vertical="center"/>
    </xf>
    <xf numFmtId="0" fontId="6" fillId="0" borderId="102" xfId="0" applyFont="1" applyBorder="1" applyAlignment="1">
      <alignment horizontal="left" vertical="center" wrapText="1"/>
    </xf>
    <xf numFmtId="0" fontId="6" fillId="0" borderId="103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2" xfId="0" applyFont="1" applyFill="1" applyBorder="1" applyAlignment="1">
      <alignment horizontal="left" vertical="center" wrapText="1"/>
    </xf>
    <xf numFmtId="0" fontId="6" fillId="0" borderId="91" xfId="0" applyNumberFormat="1" applyFont="1" applyBorder="1" applyAlignment="1">
      <alignment horizontal="left" vertical="center" wrapText="1" shrinkToFit="1"/>
    </xf>
    <xf numFmtId="0" fontId="6" fillId="0" borderId="11" xfId="0" applyNumberFormat="1" applyFont="1" applyBorder="1" applyAlignment="1">
      <alignment horizontal="left" vertical="center" wrapText="1" shrinkToFit="1"/>
    </xf>
    <xf numFmtId="0" fontId="7" fillId="0" borderId="39" xfId="0" applyFont="1" applyBorder="1" applyAlignment="1">
      <alignment horizontal="right" vertical="center" wrapText="1" shrinkToFit="1"/>
    </xf>
    <xf numFmtId="49" fontId="6" fillId="0" borderId="104" xfId="0" applyNumberFormat="1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49" fontId="7" fillId="0" borderId="102" xfId="0" applyNumberFormat="1" applyFont="1" applyBorder="1" applyAlignment="1">
      <alignment horizontal="center" vertical="center" wrapText="1"/>
    </xf>
    <xf numFmtId="49" fontId="7" fillId="0" borderId="103" xfId="0" applyNumberFormat="1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 shrinkToFit="1"/>
    </xf>
    <xf numFmtId="0" fontId="6" fillId="0" borderId="22" xfId="0" applyNumberFormat="1" applyFont="1" applyBorder="1" applyAlignment="1">
      <alignment horizontal="left" vertical="center" wrapText="1" shrinkToFit="1"/>
    </xf>
    <xf numFmtId="0" fontId="6" fillId="0" borderId="26" xfId="0" applyNumberFormat="1" applyFont="1" applyBorder="1" applyAlignment="1">
      <alignment horizontal="left" vertical="center" wrapText="1" shrinkToFit="1"/>
    </xf>
    <xf numFmtId="0" fontId="6" fillId="0" borderId="35" xfId="0" applyFont="1" applyBorder="1" applyAlignment="1">
      <alignment horizontal="left" vertical="center" wrapText="1"/>
    </xf>
    <xf numFmtId="49" fontId="7" fillId="0" borderId="106" xfId="0" applyNumberFormat="1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wrapText="1"/>
    </xf>
    <xf numFmtId="49" fontId="7" fillId="0" borderId="107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108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09" xfId="0" applyNumberFormat="1" applyFont="1" applyBorder="1" applyAlignment="1">
      <alignment horizontal="center" vertical="center" wrapText="1"/>
    </xf>
    <xf numFmtId="49" fontId="7" fillId="0" borderId="110" xfId="0" applyNumberFormat="1" applyFont="1" applyBorder="1" applyAlignment="1">
      <alignment horizontal="center" vertical="center" wrapText="1"/>
    </xf>
    <xf numFmtId="49" fontId="7" fillId="0" borderId="111" xfId="0" applyNumberFormat="1" applyFont="1" applyBorder="1" applyAlignment="1">
      <alignment horizontal="center" vertical="center" wrapText="1"/>
    </xf>
    <xf numFmtId="49" fontId="7" fillId="0" borderId="112" xfId="0" applyNumberFormat="1" applyFont="1" applyBorder="1" applyAlignment="1">
      <alignment horizontal="center" vertical="center" wrapText="1"/>
    </xf>
    <xf numFmtId="0" fontId="7" fillId="0" borderId="113" xfId="0" applyNumberFormat="1" applyFont="1" applyBorder="1" applyAlignment="1">
      <alignment horizontal="center" vertical="center"/>
    </xf>
    <xf numFmtId="0" fontId="7" fillId="0" borderId="114" xfId="0" applyNumberFormat="1" applyFont="1" applyBorder="1" applyAlignment="1">
      <alignment horizontal="center" vertical="center"/>
    </xf>
    <xf numFmtId="49" fontId="6" fillId="0" borderId="110" xfId="0" applyNumberFormat="1" applyFont="1" applyBorder="1" applyAlignment="1">
      <alignment horizontal="center" vertical="center" wrapText="1"/>
    </xf>
    <xf numFmtId="49" fontId="6" fillId="0" borderId="112" xfId="0" applyNumberFormat="1" applyFont="1" applyBorder="1" applyAlignment="1">
      <alignment horizontal="center" vertical="center" wrapText="1"/>
    </xf>
    <xf numFmtId="0" fontId="6" fillId="0" borderId="106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10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111" xfId="0" applyNumberFormat="1" applyFont="1" applyBorder="1" applyAlignment="1">
      <alignment horizontal="center" vertical="center" wrapText="1"/>
    </xf>
    <xf numFmtId="0" fontId="6" fillId="0" borderId="10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/>
    </xf>
    <xf numFmtId="0" fontId="7" fillId="0" borderId="106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108" xfId="0" applyNumberFormat="1" applyFont="1" applyBorder="1" applyAlignment="1">
      <alignment horizontal="center" vertical="center" wrapText="1"/>
    </xf>
    <xf numFmtId="0" fontId="7" fillId="0" borderId="10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101" xfId="0" applyNumberFormat="1" applyFont="1" applyBorder="1" applyAlignment="1">
      <alignment horizontal="center" vertical="center" wrapText="1"/>
    </xf>
    <xf numFmtId="0" fontId="6" fillId="0" borderId="116" xfId="0" applyNumberFormat="1" applyFont="1" applyBorder="1" applyAlignment="1">
      <alignment horizontal="center" vertical="center" wrapText="1"/>
    </xf>
    <xf numFmtId="0" fontId="6" fillId="0" borderId="117" xfId="0" applyNumberFormat="1" applyFont="1" applyBorder="1" applyAlignment="1">
      <alignment horizontal="center" vertical="center" wrapText="1"/>
    </xf>
    <xf numFmtId="0" fontId="6" fillId="0" borderId="118" xfId="0" applyNumberFormat="1" applyFont="1" applyBorder="1" applyAlignment="1">
      <alignment horizontal="center" vertical="center" wrapText="1"/>
    </xf>
    <xf numFmtId="49" fontId="6" fillId="0" borderId="116" xfId="0" applyNumberFormat="1" applyFont="1" applyBorder="1" applyAlignment="1">
      <alignment horizontal="center" vertical="center"/>
    </xf>
    <xf numFmtId="49" fontId="6" fillId="0" borderId="117" xfId="0" applyNumberFormat="1" applyFont="1" applyBorder="1" applyAlignment="1">
      <alignment horizontal="center" vertical="center"/>
    </xf>
    <xf numFmtId="49" fontId="6" fillId="0" borderId="119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7" fillId="0" borderId="8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97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right"/>
      <protection/>
    </xf>
    <xf numFmtId="0" fontId="7" fillId="0" borderId="89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45" xfId="0" applyFont="1" applyFill="1" applyBorder="1" applyAlignment="1" applyProtection="1">
      <alignment horizontal="left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35" xfId="0" applyNumberFormat="1" applyFont="1" applyBorder="1" applyAlignment="1">
      <alignment horizontal="left" vertical="center" wrapText="1" shrinkToFit="1"/>
    </xf>
    <xf numFmtId="0" fontId="6" fillId="0" borderId="53" xfId="0" applyNumberFormat="1" applyFont="1" applyBorder="1" applyAlignment="1">
      <alignment horizontal="left" vertical="center" wrapText="1" shrinkToFit="1"/>
    </xf>
    <xf numFmtId="0" fontId="6" fillId="0" borderId="35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 shrinkToFit="1"/>
    </xf>
    <xf numFmtId="0" fontId="6" fillId="0" borderId="36" xfId="0" applyNumberFormat="1" applyFont="1" applyBorder="1" applyAlignment="1">
      <alignment horizontal="left" vertical="center" wrapText="1" shrinkToFit="1"/>
    </xf>
    <xf numFmtId="0" fontId="7" fillId="0" borderId="90" xfId="0" applyFont="1" applyFill="1" applyBorder="1" applyAlignment="1" applyProtection="1">
      <alignment horizontal="right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93" xfId="0" applyFont="1" applyFill="1" applyBorder="1" applyAlignment="1" applyProtection="1">
      <alignment horizontal="center" vertical="center" wrapText="1"/>
      <protection/>
    </xf>
    <xf numFmtId="0" fontId="6" fillId="0" borderId="7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7" fillId="0" borderId="75" xfId="0" applyFont="1" applyFill="1" applyBorder="1" applyAlignment="1" applyProtection="1">
      <alignment horizontal="center" vertical="center" wrapText="1"/>
      <protection/>
    </xf>
    <xf numFmtId="0" fontId="17" fillId="0" borderId="9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62" xfId="0" applyNumberFormat="1" applyFont="1" applyBorder="1" applyAlignment="1">
      <alignment horizontal="left" vertical="center" wrapText="1" shrinkToFit="1"/>
    </xf>
    <xf numFmtId="0" fontId="6" fillId="0" borderId="20" xfId="0" applyNumberFormat="1" applyFont="1" applyBorder="1" applyAlignment="1">
      <alignment horizontal="left" vertical="center" wrapText="1" shrinkToFit="1"/>
    </xf>
    <xf numFmtId="0" fontId="6" fillId="0" borderId="63" xfId="0" applyNumberFormat="1" applyFont="1" applyBorder="1" applyAlignment="1">
      <alignment horizontal="left" vertical="center" wrapText="1" shrinkToFit="1"/>
    </xf>
    <xf numFmtId="0" fontId="7" fillId="0" borderId="51" xfId="0" applyFont="1" applyBorder="1" applyAlignment="1">
      <alignment horizontal="right" vertical="center" wrapText="1" shrinkToFit="1"/>
    </xf>
    <xf numFmtId="0" fontId="7" fillId="0" borderId="13" xfId="0" applyFont="1" applyBorder="1" applyAlignment="1">
      <alignment horizontal="right" vertical="center" wrapText="1" shrinkToFit="1"/>
    </xf>
    <xf numFmtId="0" fontId="7" fillId="0" borderId="93" xfId="0" applyFont="1" applyBorder="1" applyAlignment="1">
      <alignment horizontal="right" vertical="center" wrapText="1" shrinkToFit="1"/>
    </xf>
    <xf numFmtId="0" fontId="6" fillId="0" borderId="44" xfId="0" applyNumberFormat="1" applyFont="1" applyBorder="1" applyAlignment="1">
      <alignment horizontal="left" vertical="center" wrapText="1" shrinkToFit="1"/>
    </xf>
    <xf numFmtId="0" fontId="6" fillId="0" borderId="38" xfId="0" applyNumberFormat="1" applyFont="1" applyBorder="1" applyAlignment="1">
      <alignment horizontal="left" vertical="center" wrapText="1" shrinkToFit="1"/>
    </xf>
    <xf numFmtId="0" fontId="6" fillId="0" borderId="39" xfId="0" applyNumberFormat="1" applyFont="1" applyBorder="1" applyAlignment="1">
      <alignment horizontal="left" vertical="center" wrapText="1" shrinkToFit="1"/>
    </xf>
    <xf numFmtId="0" fontId="6" fillId="0" borderId="100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75" xfId="0" applyFont="1" applyBorder="1" applyAlignment="1">
      <alignment horizontal="center" vertical="center"/>
    </xf>
    <xf numFmtId="0" fontId="6" fillId="0" borderId="92" xfId="0" applyNumberFormat="1" applyFont="1" applyBorder="1" applyAlignment="1">
      <alignment horizontal="left" vertical="center" wrapText="1" shrinkToFit="1"/>
    </xf>
    <xf numFmtId="49" fontId="6" fillId="0" borderId="115" xfId="0" applyNumberFormat="1" applyFont="1" applyBorder="1" applyAlignment="1">
      <alignment horizontal="center" vertical="center" wrapText="1"/>
    </xf>
    <xf numFmtId="49" fontId="6" fillId="0" borderId="10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3048000</xdr:colOff>
      <xdr:row>0</xdr:row>
      <xdr:rowOff>57150</xdr:rowOff>
    </xdr:from>
    <xdr:to>
      <xdr:col>20</xdr:col>
      <xdr:colOff>1609725</xdr:colOff>
      <xdr:row>2</xdr:row>
      <xdr:rowOff>752475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7150"/>
          <a:ext cx="38671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tabSelected="1" zoomScale="30" zoomScaleNormal="30" zoomScaleSheetLayoutView="25" zoomScalePageLayoutView="0" workbookViewId="0" topLeftCell="T1">
      <selection activeCell="T11" sqref="T11:V17"/>
    </sheetView>
  </sheetViews>
  <sheetFormatPr defaultColWidth="10.125" defaultRowHeight="12.75"/>
  <cols>
    <col min="1" max="1" width="17.625" style="2" customWidth="1"/>
    <col min="2" max="2" width="15.50390625" style="2" customWidth="1"/>
    <col min="3" max="19" width="6.375" style="2" hidden="1" customWidth="1"/>
    <col min="20" max="20" width="69.625" style="2" customWidth="1"/>
    <col min="21" max="21" width="129.50390625" style="9" customWidth="1"/>
    <col min="22" max="22" width="44.125" style="10" customWidth="1"/>
    <col min="23" max="23" width="18.50390625" style="207" customWidth="1"/>
    <col min="24" max="24" width="28.625" style="21" customWidth="1"/>
    <col min="25" max="25" width="17.75390625" style="21" customWidth="1"/>
    <col min="26" max="26" width="21.375" style="21" customWidth="1"/>
    <col min="27" max="27" width="17.50390625" style="21" customWidth="1"/>
    <col min="28" max="28" width="21.00390625" style="21" customWidth="1"/>
    <col min="29" max="29" width="24.50390625" style="21" customWidth="1"/>
    <col min="30" max="30" width="24.375" style="23" customWidth="1"/>
    <col min="31" max="31" width="19.75390625" style="23" customWidth="1"/>
    <col min="32" max="32" width="21.625" style="23" customWidth="1"/>
    <col min="33" max="33" width="19.50390625" style="23" customWidth="1"/>
    <col min="34" max="34" width="16.625" style="23" customWidth="1"/>
    <col min="35" max="35" width="20.50390625" style="23" customWidth="1"/>
    <col min="36" max="36" width="16.00390625" style="23" customWidth="1"/>
    <col min="37" max="37" width="19.50390625" style="23" customWidth="1"/>
    <col min="38" max="38" width="16.375" style="23" customWidth="1"/>
    <col min="39" max="39" width="18.375" style="23" customWidth="1"/>
    <col min="40" max="40" width="15.625" style="23" customWidth="1"/>
    <col min="41" max="41" width="20.625" style="23" customWidth="1"/>
    <col min="42" max="42" width="10.625" style="2" customWidth="1"/>
    <col min="43" max="43" width="11.75390625" style="2" customWidth="1"/>
    <col min="44" max="44" width="15.50390625" style="2" customWidth="1"/>
    <col min="45" max="49" width="10.625" style="2" customWidth="1"/>
    <col min="50" max="50" width="16.00390625" style="2" customWidth="1"/>
    <col min="51" max="52" width="16.50390625" style="2" customWidth="1"/>
    <col min="53" max="53" width="15.00390625" style="2" customWidth="1"/>
    <col min="54" max="54" width="15.50390625" style="2" customWidth="1"/>
    <col min="55" max="55" width="13.50390625" style="2" customWidth="1"/>
    <col min="56" max="56" width="10.625" style="2" customWidth="1"/>
    <col min="57" max="57" width="16.375" style="2" customWidth="1"/>
    <col min="58" max="58" width="8.375" style="2" customWidth="1"/>
    <col min="59" max="59" width="10.125" style="2" customWidth="1"/>
    <col min="60" max="60" width="1.12109375" style="2" customWidth="1"/>
    <col min="61" max="16384" width="10.125" style="2" customWidth="1"/>
  </cols>
  <sheetData>
    <row r="1" spans="2:53" ht="108" customHeight="1"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336" t="s">
        <v>63</v>
      </c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252"/>
      <c r="AU1" s="252"/>
      <c r="AV1" s="252"/>
      <c r="AW1" s="252"/>
      <c r="AX1" s="252"/>
      <c r="AY1" s="252"/>
      <c r="AZ1" s="252"/>
      <c r="BA1" s="252"/>
    </row>
    <row r="2" spans="2:53" ht="12.75" customHeight="1"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</row>
    <row r="3" spans="2:53" ht="68.25" customHeight="1">
      <c r="B3" s="359" t="s">
        <v>150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</row>
    <row r="4" spans="2:53" ht="48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60" t="s">
        <v>56</v>
      </c>
      <c r="U4" s="360"/>
      <c r="V4" s="253"/>
      <c r="W4" s="253"/>
      <c r="X4" s="361" t="s">
        <v>146</v>
      </c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</row>
    <row r="5" spans="2:57" ht="122.25" customHeight="1">
      <c r="B5" s="421" t="s">
        <v>76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"/>
      <c r="X5" s="422" t="s">
        <v>78</v>
      </c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5"/>
      <c r="AS5" s="6"/>
      <c r="AT5" s="6"/>
      <c r="AU5" s="637" t="s">
        <v>0</v>
      </c>
      <c r="AV5" s="637"/>
      <c r="AW5" s="637"/>
      <c r="AX5" s="637"/>
      <c r="AY5" s="637"/>
      <c r="AZ5" s="634" t="s">
        <v>83</v>
      </c>
      <c r="BA5" s="634"/>
      <c r="BB5" s="634"/>
      <c r="BC5" s="634"/>
      <c r="BD5" s="634"/>
      <c r="BE5" s="634"/>
    </row>
    <row r="6" spans="23:57" ht="57.75" customHeight="1">
      <c r="W6" s="633" t="s">
        <v>61</v>
      </c>
      <c r="X6" s="633"/>
      <c r="Y6" s="633"/>
      <c r="Z6" s="633"/>
      <c r="AA6" s="633"/>
      <c r="AB6" s="633"/>
      <c r="AC6" s="11" t="s">
        <v>1</v>
      </c>
      <c r="AD6" s="428" t="s">
        <v>79</v>
      </c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12"/>
      <c r="AU6" s="255" t="s">
        <v>2</v>
      </c>
      <c r="AV6" s="256"/>
      <c r="AW6" s="256"/>
      <c r="AX6" s="256"/>
      <c r="AY6" s="254"/>
      <c r="AZ6" s="634" t="s">
        <v>73</v>
      </c>
      <c r="BA6" s="634"/>
      <c r="BB6" s="634"/>
      <c r="BC6" s="634"/>
      <c r="BD6" s="257"/>
      <c r="BE6" s="258"/>
    </row>
    <row r="7" spans="1:57" ht="105.75" customHeight="1">
      <c r="A7" s="426" t="s">
        <v>77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89" t="s">
        <v>81</v>
      </c>
      <c r="X7" s="489"/>
      <c r="Y7" s="489"/>
      <c r="Z7" s="489"/>
      <c r="AA7" s="489"/>
      <c r="AB7" s="277"/>
      <c r="AC7" s="11" t="s">
        <v>1</v>
      </c>
      <c r="AD7" s="14"/>
      <c r="AE7" s="635" t="s">
        <v>82</v>
      </c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12"/>
      <c r="AU7" s="259" t="s">
        <v>3</v>
      </c>
      <c r="AV7" s="254"/>
      <c r="AW7" s="254"/>
      <c r="AX7" s="254"/>
      <c r="AY7" s="254"/>
      <c r="AZ7" s="636" t="s">
        <v>147</v>
      </c>
      <c r="BA7" s="636"/>
      <c r="BB7" s="636"/>
      <c r="BC7" s="636"/>
      <c r="BD7" s="636"/>
      <c r="BE7" s="260"/>
    </row>
    <row r="8" spans="20:57" ht="91.5" customHeight="1">
      <c r="T8" s="434" t="s">
        <v>129</v>
      </c>
      <c r="U8" s="434"/>
      <c r="V8" s="434"/>
      <c r="W8" s="487" t="s">
        <v>60</v>
      </c>
      <c r="X8" s="487"/>
      <c r="Y8" s="487"/>
      <c r="Z8" s="487"/>
      <c r="AA8" s="487"/>
      <c r="AB8" s="487"/>
      <c r="AC8" s="11" t="s">
        <v>1</v>
      </c>
      <c r="AD8" s="435" t="s">
        <v>64</v>
      </c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12"/>
      <c r="AU8" s="259" t="s">
        <v>4</v>
      </c>
      <c r="AV8" s="261"/>
      <c r="AW8" s="261"/>
      <c r="AX8" s="261"/>
      <c r="AY8" s="261"/>
      <c r="AZ8" s="632" t="s">
        <v>148</v>
      </c>
      <c r="BA8" s="632"/>
      <c r="BB8" s="632"/>
      <c r="BC8" s="632"/>
      <c r="BD8" s="632"/>
      <c r="BE8" s="632"/>
    </row>
    <row r="9" spans="22:56" ht="70.5" customHeight="1">
      <c r="V9" s="9"/>
      <c r="W9" s="438" t="s">
        <v>5</v>
      </c>
      <c r="X9" s="438"/>
      <c r="Y9" s="438"/>
      <c r="Z9" s="438"/>
      <c r="AA9" s="438"/>
      <c r="AB9" s="438"/>
      <c r="AC9" s="11" t="s">
        <v>1</v>
      </c>
      <c r="AD9" s="16"/>
      <c r="AE9" s="488" t="s">
        <v>80</v>
      </c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17"/>
      <c r="AS9" s="18"/>
      <c r="AT9" s="12"/>
      <c r="AU9" s="15"/>
      <c r="AV9" s="15"/>
      <c r="AW9" s="15"/>
      <c r="AX9" s="15"/>
      <c r="AY9" s="15"/>
      <c r="AZ9" s="15"/>
      <c r="BA9" s="15"/>
      <c r="BB9" s="19"/>
      <c r="BC9" s="19"/>
      <c r="BD9" s="19"/>
    </row>
    <row r="10" spans="22:41" ht="55.5" customHeight="1" thickBot="1">
      <c r="V10" s="9"/>
      <c r="W10" s="20"/>
      <c r="AA10" s="22"/>
      <c r="AB10" s="23"/>
      <c r="AC10" s="23"/>
      <c r="AK10" s="2"/>
      <c r="AL10" s="2"/>
      <c r="AM10" s="2"/>
      <c r="AN10" s="2"/>
      <c r="AO10" s="2"/>
    </row>
    <row r="11" spans="1:58" s="19" customFormat="1" ht="172.5" customHeight="1" thickBot="1">
      <c r="A11" s="24"/>
      <c r="B11" s="423" t="s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377" t="s">
        <v>75</v>
      </c>
      <c r="U11" s="378"/>
      <c r="V11" s="379"/>
      <c r="W11" s="390" t="s">
        <v>7</v>
      </c>
      <c r="X11" s="391"/>
      <c r="Y11" s="391"/>
      <c r="Z11" s="391"/>
      <c r="AA11" s="391"/>
      <c r="AB11" s="391"/>
      <c r="AC11" s="391"/>
      <c r="AD11" s="392"/>
      <c r="AE11" s="390" t="s">
        <v>8</v>
      </c>
      <c r="AF11" s="392"/>
      <c r="AG11" s="415" t="s">
        <v>9</v>
      </c>
      <c r="AH11" s="416"/>
      <c r="AI11" s="416"/>
      <c r="AJ11" s="416"/>
      <c r="AK11" s="416"/>
      <c r="AL11" s="416"/>
      <c r="AM11" s="416"/>
      <c r="AN11" s="416"/>
      <c r="AO11" s="465" t="s">
        <v>10</v>
      </c>
      <c r="AP11" s="467" t="s">
        <v>11</v>
      </c>
      <c r="AQ11" s="467"/>
      <c r="AR11" s="467"/>
      <c r="AS11" s="467"/>
      <c r="AT11" s="467"/>
      <c r="AU11" s="467"/>
      <c r="AV11" s="467"/>
      <c r="AW11" s="467"/>
      <c r="AX11" s="401" t="s">
        <v>65</v>
      </c>
      <c r="AY11" s="382"/>
      <c r="AZ11" s="382"/>
      <c r="BA11" s="382"/>
      <c r="BB11" s="382"/>
      <c r="BC11" s="382"/>
      <c r="BD11" s="382"/>
      <c r="BE11" s="383"/>
      <c r="BF11" s="26"/>
    </row>
    <row r="12" spans="1:58" s="19" customFormat="1" ht="61.5" customHeight="1">
      <c r="A12" s="24"/>
      <c r="B12" s="4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80"/>
      <c r="U12" s="389"/>
      <c r="V12" s="381"/>
      <c r="W12" s="393"/>
      <c r="X12" s="394"/>
      <c r="Y12" s="394"/>
      <c r="Z12" s="394"/>
      <c r="AA12" s="394"/>
      <c r="AB12" s="394"/>
      <c r="AC12" s="394"/>
      <c r="AD12" s="395"/>
      <c r="AE12" s="393"/>
      <c r="AF12" s="395"/>
      <c r="AG12" s="417"/>
      <c r="AH12" s="418"/>
      <c r="AI12" s="418"/>
      <c r="AJ12" s="418"/>
      <c r="AK12" s="418"/>
      <c r="AL12" s="418"/>
      <c r="AM12" s="418"/>
      <c r="AN12" s="418"/>
      <c r="AO12" s="466"/>
      <c r="AP12" s="468"/>
      <c r="AQ12" s="468"/>
      <c r="AR12" s="468"/>
      <c r="AS12" s="468"/>
      <c r="AT12" s="468"/>
      <c r="AU12" s="468"/>
      <c r="AV12" s="468"/>
      <c r="AW12" s="468"/>
      <c r="AX12" s="402" t="s">
        <v>84</v>
      </c>
      <c r="AY12" s="403"/>
      <c r="AZ12" s="403"/>
      <c r="BA12" s="403"/>
      <c r="BB12" s="403"/>
      <c r="BC12" s="403"/>
      <c r="BD12" s="403"/>
      <c r="BE12" s="404"/>
      <c r="BF12" s="31"/>
    </row>
    <row r="13" spans="1:58" s="19" customFormat="1" ht="75" customHeight="1">
      <c r="A13" s="24"/>
      <c r="B13" s="42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380"/>
      <c r="U13" s="389"/>
      <c r="V13" s="381"/>
      <c r="W13" s="393"/>
      <c r="X13" s="394"/>
      <c r="Y13" s="394"/>
      <c r="Z13" s="394"/>
      <c r="AA13" s="394"/>
      <c r="AB13" s="394"/>
      <c r="AC13" s="394"/>
      <c r="AD13" s="395"/>
      <c r="AE13" s="436"/>
      <c r="AF13" s="437"/>
      <c r="AG13" s="419"/>
      <c r="AH13" s="420"/>
      <c r="AI13" s="420"/>
      <c r="AJ13" s="420"/>
      <c r="AK13" s="420"/>
      <c r="AL13" s="420"/>
      <c r="AM13" s="420"/>
      <c r="AN13" s="420"/>
      <c r="AO13" s="466"/>
      <c r="AP13" s="469"/>
      <c r="AQ13" s="469"/>
      <c r="AR13" s="469"/>
      <c r="AS13" s="469"/>
      <c r="AT13" s="469"/>
      <c r="AU13" s="469"/>
      <c r="AV13" s="469"/>
      <c r="AW13" s="469"/>
      <c r="AX13" s="431" t="s">
        <v>149</v>
      </c>
      <c r="AY13" s="432"/>
      <c r="AZ13" s="432"/>
      <c r="BA13" s="432"/>
      <c r="BB13" s="432"/>
      <c r="BC13" s="432"/>
      <c r="BD13" s="432"/>
      <c r="BE13" s="433"/>
      <c r="BF13" s="32"/>
    </row>
    <row r="14" spans="1:57" s="19" customFormat="1" ht="84" customHeight="1" thickBot="1">
      <c r="A14" s="24"/>
      <c r="B14" s="42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380"/>
      <c r="U14" s="389"/>
      <c r="V14" s="381"/>
      <c r="W14" s="393"/>
      <c r="X14" s="394"/>
      <c r="Y14" s="394"/>
      <c r="Z14" s="394"/>
      <c r="AA14" s="394"/>
      <c r="AB14" s="394"/>
      <c r="AC14" s="394"/>
      <c r="AD14" s="395"/>
      <c r="AE14" s="398" t="s">
        <v>12</v>
      </c>
      <c r="AF14" s="396" t="s">
        <v>13</v>
      </c>
      <c r="AG14" s="398" t="s">
        <v>14</v>
      </c>
      <c r="AH14" s="410" t="s">
        <v>15</v>
      </c>
      <c r="AI14" s="411"/>
      <c r="AJ14" s="411"/>
      <c r="AK14" s="411"/>
      <c r="AL14" s="411"/>
      <c r="AM14" s="411"/>
      <c r="AN14" s="412"/>
      <c r="AO14" s="466"/>
      <c r="AP14" s="443" t="s">
        <v>16</v>
      </c>
      <c r="AQ14" s="408" t="s">
        <v>17</v>
      </c>
      <c r="AR14" s="408" t="s">
        <v>18</v>
      </c>
      <c r="AS14" s="429" t="s">
        <v>19</v>
      </c>
      <c r="AT14" s="429" t="s">
        <v>20</v>
      </c>
      <c r="AU14" s="408" t="s">
        <v>21</v>
      </c>
      <c r="AV14" s="408" t="s">
        <v>22</v>
      </c>
      <c r="AW14" s="461" t="s">
        <v>23</v>
      </c>
      <c r="AX14" s="405" t="s">
        <v>85</v>
      </c>
      <c r="AY14" s="406"/>
      <c r="AZ14" s="406"/>
      <c r="BA14" s="406"/>
      <c r="BB14" s="405" t="s">
        <v>86</v>
      </c>
      <c r="BC14" s="406"/>
      <c r="BD14" s="406"/>
      <c r="BE14" s="407"/>
    </row>
    <row r="15" spans="1:63" s="34" customFormat="1" ht="84" customHeight="1">
      <c r="A15" s="33"/>
      <c r="B15" s="4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380"/>
      <c r="U15" s="389"/>
      <c r="V15" s="381"/>
      <c r="W15" s="393"/>
      <c r="X15" s="394"/>
      <c r="Y15" s="394"/>
      <c r="Z15" s="394"/>
      <c r="AA15" s="394"/>
      <c r="AB15" s="394"/>
      <c r="AC15" s="394"/>
      <c r="AD15" s="395"/>
      <c r="AE15" s="400"/>
      <c r="AF15" s="397"/>
      <c r="AG15" s="399"/>
      <c r="AH15" s="463" t="s">
        <v>67</v>
      </c>
      <c r="AI15" s="439"/>
      <c r="AJ15" s="463" t="s">
        <v>70</v>
      </c>
      <c r="AK15" s="440"/>
      <c r="AL15" s="439" t="s">
        <v>71</v>
      </c>
      <c r="AM15" s="440"/>
      <c r="AN15" s="413" t="s">
        <v>62</v>
      </c>
      <c r="AO15" s="466"/>
      <c r="AP15" s="444"/>
      <c r="AQ15" s="409"/>
      <c r="AR15" s="409"/>
      <c r="AS15" s="430"/>
      <c r="AT15" s="430"/>
      <c r="AU15" s="409"/>
      <c r="AV15" s="409"/>
      <c r="AW15" s="462"/>
      <c r="AX15" s="445" t="s">
        <v>57</v>
      </c>
      <c r="AY15" s="446"/>
      <c r="AZ15" s="446"/>
      <c r="BA15" s="446"/>
      <c r="BB15" s="445" t="s">
        <v>128</v>
      </c>
      <c r="BC15" s="446"/>
      <c r="BD15" s="446"/>
      <c r="BE15" s="447"/>
      <c r="BK15" s="362"/>
    </row>
    <row r="16" spans="1:63" s="34" customFormat="1" ht="99" customHeight="1">
      <c r="A16" s="33"/>
      <c r="B16" s="424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380"/>
      <c r="U16" s="389"/>
      <c r="V16" s="381"/>
      <c r="W16" s="393"/>
      <c r="X16" s="394"/>
      <c r="Y16" s="394"/>
      <c r="Z16" s="394"/>
      <c r="AA16" s="394"/>
      <c r="AB16" s="394"/>
      <c r="AC16" s="394"/>
      <c r="AD16" s="395"/>
      <c r="AE16" s="400"/>
      <c r="AF16" s="397"/>
      <c r="AG16" s="399"/>
      <c r="AH16" s="464"/>
      <c r="AI16" s="441"/>
      <c r="AJ16" s="464"/>
      <c r="AK16" s="442"/>
      <c r="AL16" s="441"/>
      <c r="AM16" s="442"/>
      <c r="AN16" s="362"/>
      <c r="AO16" s="466"/>
      <c r="AP16" s="444"/>
      <c r="AQ16" s="409"/>
      <c r="AR16" s="409"/>
      <c r="AS16" s="430"/>
      <c r="AT16" s="430"/>
      <c r="AU16" s="409"/>
      <c r="AV16" s="409"/>
      <c r="AW16" s="462"/>
      <c r="AX16" s="448" t="s">
        <v>14</v>
      </c>
      <c r="AY16" s="450" t="s">
        <v>25</v>
      </c>
      <c r="AZ16" s="451"/>
      <c r="BA16" s="451"/>
      <c r="BB16" s="448" t="s">
        <v>14</v>
      </c>
      <c r="BC16" s="451" t="s">
        <v>25</v>
      </c>
      <c r="BD16" s="451"/>
      <c r="BE16" s="452"/>
      <c r="BK16" s="362"/>
    </row>
    <row r="17" spans="1:63" s="34" customFormat="1" ht="408.75" customHeight="1" thickBot="1">
      <c r="A17" s="33"/>
      <c r="B17" s="42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80"/>
      <c r="U17" s="389"/>
      <c r="V17" s="381"/>
      <c r="W17" s="393"/>
      <c r="X17" s="394"/>
      <c r="Y17" s="394"/>
      <c r="Z17" s="394"/>
      <c r="AA17" s="394"/>
      <c r="AB17" s="394"/>
      <c r="AC17" s="394"/>
      <c r="AD17" s="395"/>
      <c r="AE17" s="400"/>
      <c r="AF17" s="397"/>
      <c r="AG17" s="400"/>
      <c r="AH17" s="37" t="s">
        <v>68</v>
      </c>
      <c r="AI17" s="37" t="s">
        <v>69</v>
      </c>
      <c r="AJ17" s="37" t="s">
        <v>68</v>
      </c>
      <c r="AK17" s="37" t="s">
        <v>69</v>
      </c>
      <c r="AL17" s="37" t="s">
        <v>68</v>
      </c>
      <c r="AM17" s="37" t="s">
        <v>69</v>
      </c>
      <c r="AN17" s="414"/>
      <c r="AO17" s="466"/>
      <c r="AP17" s="444"/>
      <c r="AQ17" s="409"/>
      <c r="AR17" s="409"/>
      <c r="AS17" s="430"/>
      <c r="AT17" s="430"/>
      <c r="AU17" s="409"/>
      <c r="AV17" s="409"/>
      <c r="AW17" s="462"/>
      <c r="AX17" s="449"/>
      <c r="AY17" s="38" t="s">
        <v>24</v>
      </c>
      <c r="AZ17" s="38" t="s">
        <v>26</v>
      </c>
      <c r="BA17" s="39" t="s">
        <v>66</v>
      </c>
      <c r="BB17" s="449"/>
      <c r="BC17" s="38" t="s">
        <v>24</v>
      </c>
      <c r="BD17" s="38" t="s">
        <v>26</v>
      </c>
      <c r="BE17" s="40" t="s">
        <v>27</v>
      </c>
      <c r="BK17" s="362"/>
    </row>
    <row r="18" spans="1:57" s="34" customFormat="1" ht="72.75" customHeight="1" thickBot="1" thickTop="1">
      <c r="A18" s="262"/>
      <c r="B18" s="263">
        <v>1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456">
        <v>2</v>
      </c>
      <c r="U18" s="457"/>
      <c r="V18" s="458"/>
      <c r="W18" s="459">
        <v>3</v>
      </c>
      <c r="X18" s="460"/>
      <c r="Y18" s="460"/>
      <c r="Z18" s="460"/>
      <c r="AA18" s="460"/>
      <c r="AB18" s="460"/>
      <c r="AC18" s="460"/>
      <c r="AD18" s="460"/>
      <c r="AE18" s="265">
        <v>4</v>
      </c>
      <c r="AF18" s="266">
        <v>5</v>
      </c>
      <c r="AG18" s="267">
        <v>6</v>
      </c>
      <c r="AH18" s="265">
        <v>7</v>
      </c>
      <c r="AI18" s="266">
        <v>8</v>
      </c>
      <c r="AJ18" s="267">
        <v>9</v>
      </c>
      <c r="AK18" s="265">
        <v>10</v>
      </c>
      <c r="AL18" s="266">
        <v>11</v>
      </c>
      <c r="AM18" s="267">
        <v>12</v>
      </c>
      <c r="AN18" s="265">
        <v>13</v>
      </c>
      <c r="AO18" s="266">
        <v>14</v>
      </c>
      <c r="AP18" s="267">
        <v>15</v>
      </c>
      <c r="AQ18" s="265">
        <v>16</v>
      </c>
      <c r="AR18" s="266">
        <v>17</v>
      </c>
      <c r="AS18" s="267">
        <v>18</v>
      </c>
      <c r="AT18" s="265">
        <v>19</v>
      </c>
      <c r="AU18" s="266">
        <v>20</v>
      </c>
      <c r="AV18" s="267">
        <v>21</v>
      </c>
      <c r="AW18" s="265">
        <v>22</v>
      </c>
      <c r="AX18" s="266">
        <v>23</v>
      </c>
      <c r="AY18" s="267">
        <v>24</v>
      </c>
      <c r="AZ18" s="265">
        <v>25</v>
      </c>
      <c r="BA18" s="266">
        <v>26</v>
      </c>
      <c r="BB18" s="267">
        <v>27</v>
      </c>
      <c r="BC18" s="265">
        <v>28</v>
      </c>
      <c r="BD18" s="266">
        <v>29</v>
      </c>
      <c r="BE18" s="268">
        <v>30</v>
      </c>
    </row>
    <row r="19" spans="1:109" s="42" customFormat="1" ht="66" customHeight="1" thickBot="1">
      <c r="A19" s="33"/>
      <c r="B19" s="382" t="s">
        <v>89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3"/>
      <c r="BF19" s="34"/>
      <c r="BG19" s="34"/>
      <c r="BH19" s="34"/>
      <c r="BI19" s="362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41"/>
    </row>
    <row r="20" spans="1:61" s="34" customFormat="1" ht="66" customHeight="1" thickBot="1">
      <c r="A20" s="33"/>
      <c r="B20" s="508" t="s">
        <v>161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3"/>
      <c r="BI20" s="362"/>
    </row>
    <row r="21" spans="2:61" ht="102.75" customHeight="1" thickBot="1">
      <c r="B21" s="297">
        <v>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509" t="s">
        <v>162</v>
      </c>
      <c r="U21" s="510"/>
      <c r="V21" s="511"/>
      <c r="W21" s="512" t="s">
        <v>166</v>
      </c>
      <c r="X21" s="513"/>
      <c r="Y21" s="513"/>
      <c r="Z21" s="513"/>
      <c r="AA21" s="513"/>
      <c r="AB21" s="513"/>
      <c r="AC21" s="513"/>
      <c r="AD21" s="57"/>
      <c r="AE21" s="58">
        <v>4.5</v>
      </c>
      <c r="AF21" s="59">
        <f>AE21*30</f>
        <v>135</v>
      </c>
      <c r="AG21" s="59"/>
      <c r="AH21" s="59"/>
      <c r="AI21" s="59"/>
      <c r="AJ21" s="59"/>
      <c r="AK21" s="59"/>
      <c r="AL21" s="60"/>
      <c r="AM21" s="60"/>
      <c r="AN21" s="60"/>
      <c r="AO21" s="61"/>
      <c r="AP21" s="62"/>
      <c r="AQ21" s="63"/>
      <c r="AR21" s="63"/>
      <c r="AS21" s="64"/>
      <c r="AT21" s="65"/>
      <c r="AU21" s="63"/>
      <c r="AV21" s="63"/>
      <c r="AW21" s="66"/>
      <c r="AX21" s="70"/>
      <c r="AY21" s="71"/>
      <c r="AZ21" s="71"/>
      <c r="BA21" s="72"/>
      <c r="BB21" s="67"/>
      <c r="BC21" s="68"/>
      <c r="BD21" s="68"/>
      <c r="BE21" s="73"/>
      <c r="BI21" s="362"/>
    </row>
    <row r="22" spans="1:61" ht="72" customHeight="1" thickBot="1">
      <c r="A22" s="99"/>
      <c r="B22" s="514" t="s">
        <v>92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9"/>
      <c r="AE22" s="74">
        <f>AE21</f>
        <v>4.5</v>
      </c>
      <c r="AF22" s="75">
        <f>AF21</f>
        <v>135</v>
      </c>
      <c r="AG22" s="75"/>
      <c r="AH22" s="75"/>
      <c r="AI22" s="75"/>
      <c r="AJ22" s="75"/>
      <c r="AK22" s="75"/>
      <c r="AL22" s="76"/>
      <c r="AM22" s="76"/>
      <c r="AN22" s="76"/>
      <c r="AO22" s="77"/>
      <c r="AP22" s="78"/>
      <c r="AQ22" s="79"/>
      <c r="AR22" s="79"/>
      <c r="AS22" s="80"/>
      <c r="AT22" s="78"/>
      <c r="AU22" s="79"/>
      <c r="AV22" s="79"/>
      <c r="AW22" s="81"/>
      <c r="AX22" s="82"/>
      <c r="AY22" s="83"/>
      <c r="AZ22" s="83"/>
      <c r="BA22" s="83"/>
      <c r="BB22" s="84"/>
      <c r="BC22" s="85"/>
      <c r="BD22" s="85"/>
      <c r="BE22" s="86"/>
      <c r="BI22" s="362"/>
    </row>
    <row r="23" spans="1:61" s="34" customFormat="1" ht="72" customHeight="1" thickBot="1">
      <c r="A23" s="33"/>
      <c r="B23" s="382" t="s">
        <v>96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3"/>
      <c r="BI23" s="362"/>
    </row>
    <row r="24" spans="2:61" ht="54.75" customHeight="1">
      <c r="B24" s="295">
        <v>2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366" t="s">
        <v>97</v>
      </c>
      <c r="U24" s="630"/>
      <c r="V24" s="631"/>
      <c r="W24" s="453" t="s">
        <v>98</v>
      </c>
      <c r="X24" s="454"/>
      <c r="Y24" s="454"/>
      <c r="Z24" s="454"/>
      <c r="AA24" s="454"/>
      <c r="AB24" s="454"/>
      <c r="AC24" s="454"/>
      <c r="AD24" s="455"/>
      <c r="AE24" s="44">
        <v>4</v>
      </c>
      <c r="AF24" s="45">
        <v>120</v>
      </c>
      <c r="AG24" s="45">
        <v>72</v>
      </c>
      <c r="AH24" s="45">
        <v>36</v>
      </c>
      <c r="AI24" s="45"/>
      <c r="AJ24" s="45">
        <v>36</v>
      </c>
      <c r="AK24" s="45"/>
      <c r="AL24" s="46"/>
      <c r="AM24" s="46"/>
      <c r="AN24" s="46"/>
      <c r="AO24" s="47">
        <f>AF24-AG24</f>
        <v>48</v>
      </c>
      <c r="AP24" s="48"/>
      <c r="AQ24" s="49">
        <v>5</v>
      </c>
      <c r="AR24" s="49"/>
      <c r="AS24" s="50"/>
      <c r="AT24" s="51"/>
      <c r="AU24" s="49"/>
      <c r="AV24" s="49">
        <v>5</v>
      </c>
      <c r="AW24" s="50"/>
      <c r="AX24" s="51">
        <v>4</v>
      </c>
      <c r="AY24" s="49">
        <v>2</v>
      </c>
      <c r="AZ24" s="49">
        <v>2</v>
      </c>
      <c r="BA24" s="52"/>
      <c r="BB24" s="53"/>
      <c r="BC24" s="54"/>
      <c r="BD24" s="54"/>
      <c r="BE24" s="55"/>
      <c r="BI24" s="362"/>
    </row>
    <row r="25" spans="2:61" ht="91.5" customHeight="1">
      <c r="B25" s="296">
        <v>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372" t="s">
        <v>99</v>
      </c>
      <c r="U25" s="373"/>
      <c r="V25" s="374"/>
      <c r="W25" s="375" t="s">
        <v>100</v>
      </c>
      <c r="X25" s="376"/>
      <c r="Y25" s="376"/>
      <c r="Z25" s="376"/>
      <c r="AA25" s="376"/>
      <c r="AB25" s="376"/>
      <c r="AC25" s="376"/>
      <c r="AD25" s="57"/>
      <c r="AE25" s="58">
        <v>4</v>
      </c>
      <c r="AF25" s="59">
        <v>120</v>
      </c>
      <c r="AG25" s="59">
        <v>72</v>
      </c>
      <c r="AH25" s="59">
        <v>36</v>
      </c>
      <c r="AI25" s="59"/>
      <c r="AJ25" s="59">
        <v>28</v>
      </c>
      <c r="AK25" s="59"/>
      <c r="AL25" s="60">
        <v>8</v>
      </c>
      <c r="AM25" s="60"/>
      <c r="AN25" s="60"/>
      <c r="AO25" s="61">
        <f>AF25-AG25</f>
        <v>48</v>
      </c>
      <c r="AP25" s="62"/>
      <c r="AQ25" s="63">
        <v>5</v>
      </c>
      <c r="AR25" s="63">
        <v>5</v>
      </c>
      <c r="AS25" s="64"/>
      <c r="AT25" s="65"/>
      <c r="AU25" s="63"/>
      <c r="AV25" s="63"/>
      <c r="AW25" s="66"/>
      <c r="AX25" s="65">
        <v>4</v>
      </c>
      <c r="AY25" s="63">
        <v>2</v>
      </c>
      <c r="AZ25" s="63">
        <v>1.5</v>
      </c>
      <c r="BA25" s="66">
        <v>0.5</v>
      </c>
      <c r="BB25" s="67"/>
      <c r="BC25" s="68"/>
      <c r="BD25" s="68"/>
      <c r="BE25" s="69"/>
      <c r="BI25" s="35"/>
    </row>
    <row r="26" spans="2:61" ht="90" customHeight="1" thickBot="1">
      <c r="B26" s="308">
        <v>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372" t="s">
        <v>101</v>
      </c>
      <c r="U26" s="373"/>
      <c r="V26" s="374"/>
      <c r="W26" s="375" t="s">
        <v>122</v>
      </c>
      <c r="X26" s="376"/>
      <c r="Y26" s="376"/>
      <c r="Z26" s="376"/>
      <c r="AA26" s="376"/>
      <c r="AB26" s="376"/>
      <c r="AC26" s="376"/>
      <c r="AD26" s="639"/>
      <c r="AE26" s="58">
        <v>4.5</v>
      </c>
      <c r="AF26" s="59">
        <v>135</v>
      </c>
      <c r="AG26" s="59">
        <v>36</v>
      </c>
      <c r="AH26" s="59">
        <v>18</v>
      </c>
      <c r="AI26" s="59"/>
      <c r="AJ26" s="59"/>
      <c r="AK26" s="59"/>
      <c r="AL26" s="60">
        <v>18</v>
      </c>
      <c r="AM26" s="60"/>
      <c r="AN26" s="60"/>
      <c r="AO26" s="61">
        <f>AF26-AG26</f>
        <v>99</v>
      </c>
      <c r="AP26" s="62">
        <v>6</v>
      </c>
      <c r="AQ26" s="63"/>
      <c r="AR26" s="63">
        <v>6</v>
      </c>
      <c r="AS26" s="64"/>
      <c r="AT26" s="65"/>
      <c r="AU26" s="63"/>
      <c r="AV26" s="63"/>
      <c r="AW26" s="66"/>
      <c r="AX26" s="70"/>
      <c r="AY26" s="71"/>
      <c r="AZ26" s="71"/>
      <c r="BA26" s="72"/>
      <c r="BB26" s="67">
        <v>4</v>
      </c>
      <c r="BC26" s="68">
        <v>2</v>
      </c>
      <c r="BD26" s="68"/>
      <c r="BE26" s="73">
        <v>2</v>
      </c>
      <c r="BI26" s="35"/>
    </row>
    <row r="27" spans="2:61" ht="90" customHeight="1" thickBot="1">
      <c r="B27" s="297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509" t="s">
        <v>87</v>
      </c>
      <c r="U27" s="510"/>
      <c r="V27" s="511"/>
      <c r="W27" s="512" t="s">
        <v>80</v>
      </c>
      <c r="X27" s="513"/>
      <c r="Y27" s="513"/>
      <c r="Z27" s="513"/>
      <c r="AA27" s="513"/>
      <c r="AB27" s="513"/>
      <c r="AC27" s="513"/>
      <c r="AD27" s="57"/>
      <c r="AE27" s="58">
        <v>4</v>
      </c>
      <c r="AF27" s="59">
        <f>AE27*30</f>
        <v>120</v>
      </c>
      <c r="AG27" s="59">
        <v>54</v>
      </c>
      <c r="AH27" s="59">
        <v>18</v>
      </c>
      <c r="AI27" s="59">
        <v>4</v>
      </c>
      <c r="AJ27" s="59"/>
      <c r="AK27" s="59"/>
      <c r="AL27" s="60">
        <v>36</v>
      </c>
      <c r="AM27" s="60">
        <v>6</v>
      </c>
      <c r="AN27" s="60">
        <f>AG27-AI27-AM27</f>
        <v>44</v>
      </c>
      <c r="AO27" s="61">
        <f>AF27-AG27</f>
        <v>66</v>
      </c>
      <c r="AP27" s="62"/>
      <c r="AQ27" s="63">
        <v>5</v>
      </c>
      <c r="AR27" s="63">
        <v>5</v>
      </c>
      <c r="AS27" s="64"/>
      <c r="AT27" s="65"/>
      <c r="AU27" s="63"/>
      <c r="AV27" s="63"/>
      <c r="AW27" s="66"/>
      <c r="AX27" s="70">
        <v>3</v>
      </c>
      <c r="AY27" s="71">
        <v>1</v>
      </c>
      <c r="AZ27" s="71"/>
      <c r="BA27" s="72">
        <v>2</v>
      </c>
      <c r="BB27" s="67"/>
      <c r="BC27" s="68"/>
      <c r="BD27" s="68"/>
      <c r="BE27" s="73"/>
      <c r="BI27" s="35"/>
    </row>
    <row r="28" spans="1:61" ht="72" customHeight="1" thickBot="1">
      <c r="A28" s="99"/>
      <c r="B28" s="514" t="s">
        <v>92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9"/>
      <c r="AE28" s="74">
        <f>SUM(AE24:AE27)</f>
        <v>16.5</v>
      </c>
      <c r="AF28" s="75">
        <f>SUM(AF24:AF27)</f>
        <v>495</v>
      </c>
      <c r="AG28" s="75">
        <f>SUM(AG24:AG27)</f>
        <v>234</v>
      </c>
      <c r="AH28" s="75">
        <f>SUM(AH24:AH27)</f>
        <v>108</v>
      </c>
      <c r="AI28" s="75">
        <f>AI27</f>
        <v>4</v>
      </c>
      <c r="AJ28" s="75">
        <f>SUM(AJ24:AJ27)</f>
        <v>64</v>
      </c>
      <c r="AK28" s="75"/>
      <c r="AL28" s="76">
        <f>SUM(AL24:AL27)</f>
        <v>62</v>
      </c>
      <c r="AM28" s="76">
        <f>AM27</f>
        <v>6</v>
      </c>
      <c r="AN28" s="76">
        <f>AN27</f>
        <v>44</v>
      </c>
      <c r="AO28" s="77">
        <f>SUM(AO24:AO27)</f>
        <v>261</v>
      </c>
      <c r="AP28" s="78">
        <v>1</v>
      </c>
      <c r="AQ28" s="79">
        <v>3</v>
      </c>
      <c r="AR28" s="79">
        <v>3</v>
      </c>
      <c r="AS28" s="80"/>
      <c r="AT28" s="78"/>
      <c r="AU28" s="79"/>
      <c r="AV28" s="79">
        <v>1</v>
      </c>
      <c r="AW28" s="81"/>
      <c r="AX28" s="82">
        <f aca="true" t="shared" si="0" ref="AX28:BC28">SUM(AX24:AX27)</f>
        <v>11</v>
      </c>
      <c r="AY28" s="83">
        <f t="shared" si="0"/>
        <v>5</v>
      </c>
      <c r="AZ28" s="83">
        <f t="shared" si="0"/>
        <v>3.5</v>
      </c>
      <c r="BA28" s="83">
        <f t="shared" si="0"/>
        <v>2.5</v>
      </c>
      <c r="BB28" s="84">
        <f t="shared" si="0"/>
        <v>4</v>
      </c>
      <c r="BC28" s="85">
        <f t="shared" si="0"/>
        <v>2</v>
      </c>
      <c r="BD28" s="85"/>
      <c r="BE28" s="86">
        <f>SUM(BE24:BE27)</f>
        <v>2</v>
      </c>
      <c r="BI28" s="35"/>
    </row>
    <row r="29" spans="1:61" ht="67.5" customHeight="1" thickBot="1">
      <c r="A29" s="99"/>
      <c r="B29" s="508" t="s">
        <v>102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3"/>
      <c r="BI29" s="35"/>
    </row>
    <row r="30" spans="2:74" ht="142.5" customHeight="1" thickBot="1">
      <c r="B30" s="608" t="s">
        <v>143</v>
      </c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10"/>
      <c r="W30" s="614" t="s">
        <v>7</v>
      </c>
      <c r="X30" s="606"/>
      <c r="Y30" s="606"/>
      <c r="Z30" s="606"/>
      <c r="AA30" s="606"/>
      <c r="AB30" s="607"/>
      <c r="AC30" s="617" t="s">
        <v>144</v>
      </c>
      <c r="AD30" s="618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8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</row>
    <row r="31" spans="2:74" ht="84.75" customHeight="1" thickBot="1">
      <c r="B31" s="611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3"/>
      <c r="W31" s="615"/>
      <c r="X31" s="616"/>
      <c r="Y31" s="616"/>
      <c r="Z31" s="616"/>
      <c r="AA31" s="616"/>
      <c r="AB31" s="616"/>
      <c r="AC31" s="286" t="s">
        <v>47</v>
      </c>
      <c r="AD31" s="298" t="s">
        <v>48</v>
      </c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299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</row>
    <row r="32" spans="2:57" ht="96.75" customHeight="1">
      <c r="B32" s="295">
        <v>6</v>
      </c>
      <c r="C32" s="30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493" t="s">
        <v>103</v>
      </c>
      <c r="U32" s="493"/>
      <c r="V32" s="642"/>
      <c r="W32" s="522" t="s">
        <v>80</v>
      </c>
      <c r="X32" s="523"/>
      <c r="Y32" s="523"/>
      <c r="Z32" s="523"/>
      <c r="AA32" s="523"/>
      <c r="AB32" s="643"/>
      <c r="AC32" s="92">
        <v>3</v>
      </c>
      <c r="AD32" s="337"/>
      <c r="AE32" s="312">
        <v>7.5</v>
      </c>
      <c r="AF32" s="45">
        <f>AE32*30</f>
        <v>225</v>
      </c>
      <c r="AG32" s="45"/>
      <c r="AH32" s="45"/>
      <c r="AI32" s="45"/>
      <c r="AJ32" s="45"/>
      <c r="AK32" s="45"/>
      <c r="AL32" s="45"/>
      <c r="AM32" s="45"/>
      <c r="AN32" s="46"/>
      <c r="AO32" s="47">
        <f>AF32</f>
        <v>225</v>
      </c>
      <c r="AP32" s="48"/>
      <c r="AQ32" s="49">
        <v>6</v>
      </c>
      <c r="AR32" s="49"/>
      <c r="AS32" s="52"/>
      <c r="AT32" s="51"/>
      <c r="AU32" s="49"/>
      <c r="AV32" s="49"/>
      <c r="AW32" s="50"/>
      <c r="AX32" s="48"/>
      <c r="AY32" s="49"/>
      <c r="AZ32" s="49"/>
      <c r="BA32" s="52"/>
      <c r="BB32" s="53"/>
      <c r="BC32" s="54"/>
      <c r="BD32" s="54"/>
      <c r="BE32" s="55"/>
    </row>
    <row r="33" spans="2:57" ht="129" customHeight="1" thickBot="1">
      <c r="B33" s="309">
        <v>7</v>
      </c>
      <c r="C33" s="307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525" t="s">
        <v>104</v>
      </c>
      <c r="U33" s="525"/>
      <c r="V33" s="496"/>
      <c r="W33" s="602" t="s">
        <v>80</v>
      </c>
      <c r="X33" s="598"/>
      <c r="Y33" s="598"/>
      <c r="Z33" s="598"/>
      <c r="AA33" s="598"/>
      <c r="AB33" s="599"/>
      <c r="AC33" s="115">
        <v>3</v>
      </c>
      <c r="AD33" s="313"/>
      <c r="AE33" s="311">
        <v>6</v>
      </c>
      <c r="AF33" s="273">
        <f>AE33*30</f>
        <v>180</v>
      </c>
      <c r="AG33" s="273"/>
      <c r="AH33" s="273"/>
      <c r="AI33" s="273"/>
      <c r="AJ33" s="273"/>
      <c r="AK33" s="273"/>
      <c r="AL33" s="273"/>
      <c r="AM33" s="273"/>
      <c r="AN33" s="314"/>
      <c r="AO33" s="315">
        <f>AF33</f>
        <v>180</v>
      </c>
      <c r="AP33" s="116"/>
      <c r="AQ33" s="71"/>
      <c r="AR33" s="71"/>
      <c r="AS33" s="117"/>
      <c r="AT33" s="70"/>
      <c r="AU33" s="71"/>
      <c r="AV33" s="71"/>
      <c r="AW33" s="72"/>
      <c r="AX33" s="316"/>
      <c r="AY33" s="87"/>
      <c r="AZ33" s="87"/>
      <c r="BA33" s="317"/>
      <c r="BB33" s="118"/>
      <c r="BC33" s="119"/>
      <c r="BD33" s="119"/>
      <c r="BE33" s="121"/>
    </row>
    <row r="34" spans="1:57" ht="75.75" customHeight="1" thickBot="1">
      <c r="A34" s="99"/>
      <c r="B34" s="367" t="s">
        <v>92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624"/>
      <c r="AE34" s="300">
        <f>SUM(AE32:AE33)</f>
        <v>13.5</v>
      </c>
      <c r="AF34" s="149">
        <f>SUM(AF32:AF33)</f>
        <v>405</v>
      </c>
      <c r="AG34" s="149"/>
      <c r="AH34" s="149"/>
      <c r="AI34" s="149"/>
      <c r="AJ34" s="149"/>
      <c r="AK34" s="149"/>
      <c r="AL34" s="301"/>
      <c r="AM34" s="301"/>
      <c r="AN34" s="301"/>
      <c r="AO34" s="302">
        <f>SUM(AO32:AO33)</f>
        <v>405</v>
      </c>
      <c r="AP34" s="303"/>
      <c r="AQ34" s="83">
        <v>1</v>
      </c>
      <c r="AR34" s="83"/>
      <c r="AS34" s="96"/>
      <c r="AT34" s="303"/>
      <c r="AU34" s="83"/>
      <c r="AV34" s="83"/>
      <c r="AW34" s="304"/>
      <c r="AX34" s="82"/>
      <c r="AY34" s="83"/>
      <c r="AZ34" s="83"/>
      <c r="BA34" s="83"/>
      <c r="BB34" s="82"/>
      <c r="BC34" s="83"/>
      <c r="BD34" s="83"/>
      <c r="BE34" s="96"/>
    </row>
    <row r="35" spans="1:57" ht="72" customHeight="1" thickBot="1">
      <c r="A35" s="99"/>
      <c r="B35" s="480" t="s">
        <v>90</v>
      </c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1"/>
    </row>
    <row r="36" spans="2:74" ht="136.5" customHeight="1" thickBot="1">
      <c r="B36" s="608" t="s">
        <v>143</v>
      </c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10"/>
      <c r="W36" s="614" t="s">
        <v>7</v>
      </c>
      <c r="X36" s="606"/>
      <c r="Y36" s="606"/>
      <c r="Z36" s="606"/>
      <c r="AA36" s="606"/>
      <c r="AB36" s="607"/>
      <c r="AC36" s="617" t="s">
        <v>144</v>
      </c>
      <c r="AD36" s="618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8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</row>
    <row r="37" spans="2:74" ht="84.75" customHeight="1" thickBot="1">
      <c r="B37" s="611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3"/>
      <c r="W37" s="615"/>
      <c r="X37" s="616"/>
      <c r="Y37" s="616"/>
      <c r="Z37" s="616"/>
      <c r="AA37" s="616"/>
      <c r="AB37" s="616"/>
      <c r="AC37" s="286" t="s">
        <v>47</v>
      </c>
      <c r="AD37" s="298" t="s">
        <v>48</v>
      </c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299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</row>
    <row r="38" spans="2:57" ht="78.75" customHeight="1" thickBot="1">
      <c r="B38" s="295">
        <v>8</v>
      </c>
      <c r="C38" s="30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93" t="s">
        <v>151</v>
      </c>
      <c r="U38" s="493"/>
      <c r="V38" s="493"/>
      <c r="W38" s="494"/>
      <c r="X38" s="494"/>
      <c r="Y38" s="494"/>
      <c r="Z38" s="494"/>
      <c r="AA38" s="494"/>
      <c r="AB38" s="495"/>
      <c r="AC38" s="289"/>
      <c r="AD38" s="289"/>
      <c r="AE38" s="319"/>
      <c r="AF38" s="89"/>
      <c r="AG38" s="89"/>
      <c r="AH38" s="89"/>
      <c r="AI38" s="89"/>
      <c r="AJ38" s="89"/>
      <c r="AK38" s="89"/>
      <c r="AL38" s="89"/>
      <c r="AM38" s="89"/>
      <c r="AN38" s="321"/>
      <c r="AO38" s="92"/>
      <c r="AP38" s="48"/>
      <c r="AQ38" s="49"/>
      <c r="AR38" s="49"/>
      <c r="AS38" s="52"/>
      <c r="AT38" s="51"/>
      <c r="AU38" s="49"/>
      <c r="AV38" s="49"/>
      <c r="AW38" s="50"/>
      <c r="AX38" s="48"/>
      <c r="AY38" s="49"/>
      <c r="AZ38" s="49"/>
      <c r="BA38" s="52"/>
      <c r="BB38" s="51"/>
      <c r="BC38" s="49"/>
      <c r="BD38" s="49"/>
      <c r="BE38" s="50"/>
    </row>
    <row r="39" spans="2:57" ht="60.75" customHeight="1" thickBot="1">
      <c r="B39" s="309"/>
      <c r="C39" s="307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525" t="s">
        <v>154</v>
      </c>
      <c r="U39" s="525"/>
      <c r="V39" s="496"/>
      <c r="W39" s="627" t="s">
        <v>153</v>
      </c>
      <c r="X39" s="628"/>
      <c r="Y39" s="628"/>
      <c r="Z39" s="628"/>
      <c r="AA39" s="628"/>
      <c r="AB39" s="629"/>
      <c r="AC39" s="115"/>
      <c r="AD39" s="290"/>
      <c r="AE39" s="338">
        <v>2</v>
      </c>
      <c r="AF39" s="113">
        <f>AE39*30</f>
        <v>60</v>
      </c>
      <c r="AG39" s="113"/>
      <c r="AH39" s="113"/>
      <c r="AI39" s="113"/>
      <c r="AJ39" s="113"/>
      <c r="AK39" s="113"/>
      <c r="AL39" s="113"/>
      <c r="AM39" s="113"/>
      <c r="AN39" s="114"/>
      <c r="AO39" s="115"/>
      <c r="AP39" s="116"/>
      <c r="AQ39" s="71"/>
      <c r="AR39" s="71"/>
      <c r="AS39" s="117"/>
      <c r="AT39" s="70"/>
      <c r="AU39" s="71"/>
      <c r="AV39" s="71"/>
      <c r="AW39" s="72"/>
      <c r="AX39" s="116"/>
      <c r="AY39" s="71"/>
      <c r="AZ39" s="71"/>
      <c r="BA39" s="117"/>
      <c r="BB39" s="70"/>
      <c r="BC39" s="71"/>
      <c r="BD39" s="71"/>
      <c r="BE39" s="72"/>
    </row>
    <row r="40" spans="2:57" ht="75" customHeight="1" thickBot="1">
      <c r="B40" s="295">
        <v>9</v>
      </c>
      <c r="C40" s="30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93" t="s">
        <v>152</v>
      </c>
      <c r="U40" s="493"/>
      <c r="V40" s="493"/>
      <c r="W40" s="494"/>
      <c r="X40" s="494"/>
      <c r="Y40" s="494"/>
      <c r="Z40" s="494"/>
      <c r="AA40" s="494"/>
      <c r="AB40" s="495"/>
      <c r="AC40" s="289"/>
      <c r="AD40" s="289"/>
      <c r="AE40" s="339"/>
      <c r="AF40" s="89"/>
      <c r="AG40" s="89"/>
      <c r="AH40" s="89"/>
      <c r="AI40" s="89"/>
      <c r="AJ40" s="89"/>
      <c r="AK40" s="89"/>
      <c r="AL40" s="89"/>
      <c r="AM40" s="89"/>
      <c r="AN40" s="321"/>
      <c r="AO40" s="92"/>
      <c r="AP40" s="48"/>
      <c r="AQ40" s="49"/>
      <c r="AR40" s="49"/>
      <c r="AS40" s="52"/>
      <c r="AT40" s="51"/>
      <c r="AU40" s="49"/>
      <c r="AV40" s="49"/>
      <c r="AW40" s="50"/>
      <c r="AX40" s="48"/>
      <c r="AY40" s="49"/>
      <c r="AZ40" s="49"/>
      <c r="BA40" s="52"/>
      <c r="BB40" s="51"/>
      <c r="BC40" s="49"/>
      <c r="BD40" s="49"/>
      <c r="BE40" s="50"/>
    </row>
    <row r="41" spans="2:57" ht="117.75" customHeight="1" thickBot="1">
      <c r="B41" s="309"/>
      <c r="C41" s="307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525" t="s">
        <v>155</v>
      </c>
      <c r="U41" s="525"/>
      <c r="V41" s="496"/>
      <c r="W41" s="627" t="s">
        <v>168</v>
      </c>
      <c r="X41" s="628"/>
      <c r="Y41" s="628"/>
      <c r="Z41" s="628"/>
      <c r="AA41" s="628"/>
      <c r="AB41" s="629"/>
      <c r="AC41" s="115"/>
      <c r="AD41" s="290"/>
      <c r="AE41" s="338">
        <v>2</v>
      </c>
      <c r="AF41" s="113">
        <f>AE41*30</f>
        <v>60</v>
      </c>
      <c r="AG41" s="113"/>
      <c r="AH41" s="113"/>
      <c r="AI41" s="113"/>
      <c r="AJ41" s="113"/>
      <c r="AK41" s="113"/>
      <c r="AL41" s="113"/>
      <c r="AM41" s="113"/>
      <c r="AN41" s="114"/>
      <c r="AO41" s="115"/>
      <c r="AP41" s="116"/>
      <c r="AQ41" s="71"/>
      <c r="AR41" s="71"/>
      <c r="AS41" s="117"/>
      <c r="AT41" s="70"/>
      <c r="AU41" s="71"/>
      <c r="AV41" s="71"/>
      <c r="AW41" s="72"/>
      <c r="AX41" s="116"/>
      <c r="AY41" s="71"/>
      <c r="AZ41" s="71"/>
      <c r="BA41" s="117"/>
      <c r="BB41" s="70"/>
      <c r="BC41" s="71"/>
      <c r="BD41" s="71"/>
      <c r="BE41" s="72"/>
    </row>
    <row r="42" spans="2:57" ht="51.75" customHeight="1" thickBot="1">
      <c r="B42" s="295">
        <v>10</v>
      </c>
      <c r="C42" s="30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93" t="s">
        <v>159</v>
      </c>
      <c r="U42" s="493"/>
      <c r="V42" s="493"/>
      <c r="W42" s="494"/>
      <c r="X42" s="494"/>
      <c r="Y42" s="494"/>
      <c r="Z42" s="494"/>
      <c r="AA42" s="494"/>
      <c r="AB42" s="495"/>
      <c r="AC42" s="289"/>
      <c r="AD42" s="289"/>
      <c r="AE42" s="339"/>
      <c r="AF42" s="89"/>
      <c r="AG42" s="89"/>
      <c r="AH42" s="89"/>
      <c r="AI42" s="89"/>
      <c r="AJ42" s="89"/>
      <c r="AK42" s="89"/>
      <c r="AL42" s="89"/>
      <c r="AM42" s="89"/>
      <c r="AN42" s="321"/>
      <c r="AO42" s="92"/>
      <c r="AP42" s="48"/>
      <c r="AQ42" s="49"/>
      <c r="AR42" s="49"/>
      <c r="AS42" s="52"/>
      <c r="AT42" s="51"/>
      <c r="AU42" s="49"/>
      <c r="AV42" s="49"/>
      <c r="AW42" s="50"/>
      <c r="AX42" s="48"/>
      <c r="AY42" s="49"/>
      <c r="AZ42" s="49"/>
      <c r="BA42" s="52"/>
      <c r="BB42" s="51"/>
      <c r="BC42" s="49"/>
      <c r="BD42" s="49"/>
      <c r="BE42" s="50"/>
    </row>
    <row r="43" spans="2:57" ht="67.5" customHeight="1" thickBot="1">
      <c r="B43" s="309"/>
      <c r="C43" s="307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496" t="s">
        <v>163</v>
      </c>
      <c r="U43" s="497"/>
      <c r="V43" s="498"/>
      <c r="W43" s="499" t="s">
        <v>160</v>
      </c>
      <c r="X43" s="500"/>
      <c r="Y43" s="500"/>
      <c r="Z43" s="500"/>
      <c r="AA43" s="500"/>
      <c r="AB43" s="501"/>
      <c r="AC43" s="115"/>
      <c r="AD43" s="290"/>
      <c r="AE43" s="320">
        <v>2.5</v>
      </c>
      <c r="AF43" s="113">
        <f>AE43*30</f>
        <v>75</v>
      </c>
      <c r="AG43" s="113"/>
      <c r="AH43" s="113"/>
      <c r="AI43" s="113"/>
      <c r="AJ43" s="113"/>
      <c r="AK43" s="113"/>
      <c r="AL43" s="113"/>
      <c r="AM43" s="113"/>
      <c r="AN43" s="114"/>
      <c r="AO43" s="115"/>
      <c r="AP43" s="116"/>
      <c r="AQ43" s="71"/>
      <c r="AR43" s="71"/>
      <c r="AS43" s="117"/>
      <c r="AT43" s="70"/>
      <c r="AU43" s="71"/>
      <c r="AV43" s="71"/>
      <c r="AW43" s="72"/>
      <c r="AX43" s="116"/>
      <c r="AY43" s="71"/>
      <c r="AZ43" s="71"/>
      <c r="BA43" s="117"/>
      <c r="BB43" s="70"/>
      <c r="BC43" s="71"/>
      <c r="BD43" s="71"/>
      <c r="BE43" s="72"/>
    </row>
    <row r="44" spans="1:67" s="97" customFormat="1" ht="66" customHeight="1" thickBot="1">
      <c r="A44" s="272"/>
      <c r="B44" s="367" t="s">
        <v>92</v>
      </c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624"/>
      <c r="AE44" s="340"/>
      <c r="AF44" s="149"/>
      <c r="AG44" s="149"/>
      <c r="AH44" s="149"/>
      <c r="AI44" s="149"/>
      <c r="AJ44" s="149"/>
      <c r="AK44" s="149"/>
      <c r="AL44" s="301"/>
      <c r="AM44" s="301"/>
      <c r="AN44" s="301"/>
      <c r="AO44" s="302"/>
      <c r="AP44" s="303"/>
      <c r="AQ44" s="83"/>
      <c r="AR44" s="83"/>
      <c r="AS44" s="96"/>
      <c r="AT44" s="82"/>
      <c r="AU44" s="83"/>
      <c r="AV44" s="83"/>
      <c r="AW44" s="96"/>
      <c r="AX44" s="303"/>
      <c r="AY44" s="83"/>
      <c r="AZ44" s="83"/>
      <c r="BA44" s="83"/>
      <c r="BB44" s="82"/>
      <c r="BC44" s="83"/>
      <c r="BD44" s="83"/>
      <c r="BE44" s="318"/>
      <c r="BO44" s="98"/>
    </row>
    <row r="45" spans="1:57" ht="69" customHeight="1" thickBot="1">
      <c r="A45" s="99"/>
      <c r="B45" s="625" t="s">
        <v>105</v>
      </c>
      <c r="C45" s="625"/>
      <c r="D45" s="625"/>
      <c r="E45" s="625"/>
      <c r="F45" s="625"/>
      <c r="G45" s="625"/>
      <c r="H45" s="625"/>
      <c r="I45" s="625"/>
      <c r="J45" s="625"/>
      <c r="K45" s="625"/>
      <c r="L45" s="625"/>
      <c r="M45" s="625"/>
      <c r="N45" s="625"/>
      <c r="O45" s="625"/>
      <c r="P45" s="625"/>
      <c r="Q45" s="625"/>
      <c r="R45" s="625"/>
      <c r="S45" s="625"/>
      <c r="T45" s="625"/>
      <c r="U45" s="625"/>
      <c r="V45" s="625"/>
      <c r="W45" s="625"/>
      <c r="X45" s="625"/>
      <c r="Y45" s="625"/>
      <c r="Z45" s="625"/>
      <c r="AA45" s="625"/>
      <c r="AB45" s="625"/>
      <c r="AC45" s="625"/>
      <c r="AD45" s="626"/>
      <c r="AE45" s="278">
        <f>AE44+AE34+AE28</f>
        <v>30</v>
      </c>
      <c r="AF45" s="100">
        <f>AF44+AF34+AF28</f>
        <v>900</v>
      </c>
      <c r="AG45" s="100">
        <f>AG44+AG34+AG28</f>
        <v>234</v>
      </c>
      <c r="AH45" s="100">
        <f>AH28+AH34</f>
        <v>108</v>
      </c>
      <c r="AI45" s="100">
        <f>AI28</f>
        <v>4</v>
      </c>
      <c r="AJ45" s="100">
        <f>AJ44+AJ34+AJ28</f>
        <v>64</v>
      </c>
      <c r="AK45" s="100"/>
      <c r="AL45" s="101">
        <f>AL28</f>
        <v>62</v>
      </c>
      <c r="AM45" s="101">
        <f>AM28</f>
        <v>6</v>
      </c>
      <c r="AN45" s="101">
        <f>AN28</f>
        <v>44</v>
      </c>
      <c r="AO45" s="77">
        <f>AO44+AO34+AO28</f>
        <v>666</v>
      </c>
      <c r="AP45" s="102">
        <f>AP44+AP34+AP28</f>
        <v>1</v>
      </c>
      <c r="AQ45" s="103">
        <f>AQ44+AQ34+AQ28</f>
        <v>4</v>
      </c>
      <c r="AR45" s="103">
        <f>AR44+AR34+AR28</f>
        <v>3</v>
      </c>
      <c r="AS45" s="104"/>
      <c r="AT45" s="88"/>
      <c r="AU45" s="79"/>
      <c r="AV45" s="79">
        <f>AV44+AV34+AV28</f>
        <v>1</v>
      </c>
      <c r="AW45" s="80"/>
      <c r="AX45" s="105">
        <f>AX44+AX34+AX28</f>
        <v>11</v>
      </c>
      <c r="AY45" s="106">
        <f>AY44+AY34+AY28</f>
        <v>5</v>
      </c>
      <c r="AZ45" s="106">
        <f>AZ44+AZ34+AZ28</f>
        <v>3.5</v>
      </c>
      <c r="BA45" s="106">
        <f>BA34+BA28+BA44</f>
        <v>2.5</v>
      </c>
      <c r="BB45" s="107">
        <f>BB28</f>
        <v>4</v>
      </c>
      <c r="BC45" s="108">
        <f>BC28</f>
        <v>2</v>
      </c>
      <c r="BD45" s="83"/>
      <c r="BE45" s="109">
        <f>BE28</f>
        <v>2</v>
      </c>
    </row>
    <row r="46" spans="1:57" ht="59.25" customHeight="1" thickBot="1">
      <c r="A46" s="99"/>
      <c r="B46" s="370" t="s">
        <v>106</v>
      </c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0"/>
      <c r="BC46" s="370"/>
      <c r="BD46" s="370"/>
      <c r="BE46" s="371"/>
    </row>
    <row r="47" spans="1:57" ht="62.25" customHeight="1" thickBot="1">
      <c r="A47" s="342"/>
      <c r="B47" s="378" t="s">
        <v>91</v>
      </c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9"/>
    </row>
    <row r="48" spans="2:57" ht="91.5" customHeight="1" thickBot="1">
      <c r="B48" s="322">
        <v>11</v>
      </c>
      <c r="C48" s="305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20" t="s">
        <v>88</v>
      </c>
      <c r="U48" s="520"/>
      <c r="V48" s="521"/>
      <c r="W48" s="522" t="s">
        <v>80</v>
      </c>
      <c r="X48" s="523"/>
      <c r="Y48" s="523"/>
      <c r="Z48" s="523"/>
      <c r="AA48" s="523"/>
      <c r="AB48" s="523"/>
      <c r="AC48" s="523"/>
      <c r="AD48" s="524"/>
      <c r="AE48" s="312">
        <v>4</v>
      </c>
      <c r="AF48" s="89">
        <v>120</v>
      </c>
      <c r="AG48" s="89">
        <v>72</v>
      </c>
      <c r="AH48" s="89">
        <v>54</v>
      </c>
      <c r="AI48" s="89">
        <v>8</v>
      </c>
      <c r="AJ48" s="89">
        <v>18</v>
      </c>
      <c r="AK48" s="89">
        <v>4</v>
      </c>
      <c r="AL48" s="89"/>
      <c r="AM48" s="89"/>
      <c r="AN48" s="321">
        <f>AG48-AI48-AK48</f>
        <v>60</v>
      </c>
      <c r="AO48" s="92">
        <f>AF48-AG48</f>
        <v>48</v>
      </c>
      <c r="AP48" s="48"/>
      <c r="AQ48" s="49">
        <v>5</v>
      </c>
      <c r="AR48" s="49"/>
      <c r="AS48" s="52"/>
      <c r="AT48" s="51"/>
      <c r="AU48" s="49"/>
      <c r="AV48" s="49"/>
      <c r="AW48" s="50"/>
      <c r="AX48" s="341">
        <v>4</v>
      </c>
      <c r="AY48" s="49">
        <v>3</v>
      </c>
      <c r="AZ48" s="49">
        <v>1</v>
      </c>
      <c r="BA48" s="52"/>
      <c r="BB48" s="53"/>
      <c r="BC48" s="54"/>
      <c r="BD48" s="110"/>
      <c r="BE48" s="111"/>
    </row>
    <row r="49" spans="2:57" ht="78" customHeight="1">
      <c r="B49" s="322">
        <v>12</v>
      </c>
      <c r="C49" s="305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20" t="s">
        <v>107</v>
      </c>
      <c r="U49" s="520"/>
      <c r="V49" s="521"/>
      <c r="W49" s="522" t="s">
        <v>80</v>
      </c>
      <c r="X49" s="523"/>
      <c r="Y49" s="523"/>
      <c r="Z49" s="523"/>
      <c r="AA49" s="523"/>
      <c r="AB49" s="523"/>
      <c r="AC49" s="523"/>
      <c r="AD49" s="524"/>
      <c r="AE49" s="312">
        <v>9</v>
      </c>
      <c r="AF49" s="89">
        <f>AE49*30</f>
        <v>270</v>
      </c>
      <c r="AG49" s="89">
        <v>144</v>
      </c>
      <c r="AH49" s="89">
        <v>63</v>
      </c>
      <c r="AI49" s="89">
        <v>8</v>
      </c>
      <c r="AJ49" s="89">
        <v>18</v>
      </c>
      <c r="AK49" s="89">
        <v>6</v>
      </c>
      <c r="AL49" s="89">
        <v>63</v>
      </c>
      <c r="AM49" s="89">
        <v>8</v>
      </c>
      <c r="AN49" s="321">
        <f>AG49-AI49-AK49-AM49</f>
        <v>122</v>
      </c>
      <c r="AO49" s="92">
        <f>AF49-AG49</f>
        <v>126</v>
      </c>
      <c r="AP49" s="48">
        <v>5</v>
      </c>
      <c r="AQ49" s="49"/>
      <c r="AR49" s="49">
        <v>5</v>
      </c>
      <c r="AS49" s="52"/>
      <c r="AT49" s="51"/>
      <c r="AU49" s="49"/>
      <c r="AV49" s="49"/>
      <c r="AW49" s="50"/>
      <c r="AX49" s="341">
        <v>8</v>
      </c>
      <c r="AY49" s="49">
        <v>3.5</v>
      </c>
      <c r="AZ49" s="49">
        <v>1</v>
      </c>
      <c r="BA49" s="52">
        <v>3.5</v>
      </c>
      <c r="BB49" s="53"/>
      <c r="BC49" s="54"/>
      <c r="BD49" s="110"/>
      <c r="BE49" s="111"/>
    </row>
    <row r="50" spans="2:57" ht="94.5" customHeight="1">
      <c r="B50" s="323">
        <v>13</v>
      </c>
      <c r="C50" s="306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619" t="s">
        <v>145</v>
      </c>
      <c r="U50" s="619"/>
      <c r="V50" s="620"/>
      <c r="W50" s="621" t="s">
        <v>80</v>
      </c>
      <c r="X50" s="622"/>
      <c r="Y50" s="622"/>
      <c r="Z50" s="622"/>
      <c r="AA50" s="622"/>
      <c r="AB50" s="622"/>
      <c r="AC50" s="622"/>
      <c r="AD50" s="623"/>
      <c r="AE50" s="324">
        <v>4.5</v>
      </c>
      <c r="AF50" s="90">
        <v>135</v>
      </c>
      <c r="AG50" s="90">
        <v>54</v>
      </c>
      <c r="AH50" s="90">
        <v>36</v>
      </c>
      <c r="AI50" s="90"/>
      <c r="AJ50" s="90">
        <v>9</v>
      </c>
      <c r="AK50" s="90"/>
      <c r="AL50" s="90">
        <v>9</v>
      </c>
      <c r="AM50" s="90"/>
      <c r="AN50" s="91"/>
      <c r="AO50" s="112">
        <f>AF50-AG50</f>
        <v>81</v>
      </c>
      <c r="AP50" s="93">
        <v>6</v>
      </c>
      <c r="AQ50" s="94"/>
      <c r="AR50" s="94">
        <v>6</v>
      </c>
      <c r="AS50" s="95"/>
      <c r="AT50" s="270"/>
      <c r="AU50" s="94"/>
      <c r="AV50" s="94"/>
      <c r="AW50" s="271"/>
      <c r="AX50" s="93"/>
      <c r="AY50" s="94"/>
      <c r="AZ50" s="94"/>
      <c r="BA50" s="95"/>
      <c r="BB50" s="291">
        <v>6</v>
      </c>
      <c r="BC50" s="292">
        <v>4</v>
      </c>
      <c r="BD50" s="293">
        <v>1</v>
      </c>
      <c r="BE50" s="294">
        <v>1</v>
      </c>
    </row>
    <row r="51" spans="2:57" ht="57" customHeight="1">
      <c r="B51" s="308">
        <v>14</v>
      </c>
      <c r="C51" s="306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619" t="s">
        <v>108</v>
      </c>
      <c r="U51" s="619"/>
      <c r="V51" s="620"/>
      <c r="W51" s="621" t="s">
        <v>80</v>
      </c>
      <c r="X51" s="622"/>
      <c r="Y51" s="622"/>
      <c r="Z51" s="622"/>
      <c r="AA51" s="622"/>
      <c r="AB51" s="622"/>
      <c r="AC51" s="622"/>
      <c r="AD51" s="623"/>
      <c r="AE51" s="310">
        <v>1</v>
      </c>
      <c r="AF51" s="90">
        <v>30</v>
      </c>
      <c r="AG51" s="90"/>
      <c r="AH51" s="90"/>
      <c r="AI51" s="90"/>
      <c r="AJ51" s="90"/>
      <c r="AK51" s="90"/>
      <c r="AL51" s="90"/>
      <c r="AM51" s="90"/>
      <c r="AN51" s="91"/>
      <c r="AO51" s="112">
        <f>AF51</f>
        <v>30</v>
      </c>
      <c r="AP51" s="93"/>
      <c r="AQ51" s="94">
        <v>6</v>
      </c>
      <c r="AR51" s="94"/>
      <c r="AS51" s="95"/>
      <c r="AT51" s="270">
        <v>6</v>
      </c>
      <c r="AU51" s="94"/>
      <c r="AV51" s="94"/>
      <c r="AW51" s="271"/>
      <c r="AX51" s="93"/>
      <c r="AY51" s="94"/>
      <c r="AZ51" s="94"/>
      <c r="BA51" s="95"/>
      <c r="BB51" s="291"/>
      <c r="BC51" s="292"/>
      <c r="BD51" s="293"/>
      <c r="BE51" s="294"/>
    </row>
    <row r="52" spans="2:57" ht="57" customHeight="1">
      <c r="B52" s="308">
        <v>15</v>
      </c>
      <c r="C52" s="306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619" t="s">
        <v>130</v>
      </c>
      <c r="U52" s="619"/>
      <c r="V52" s="620"/>
      <c r="W52" s="621" t="s">
        <v>80</v>
      </c>
      <c r="X52" s="622"/>
      <c r="Y52" s="622"/>
      <c r="Z52" s="622"/>
      <c r="AA52" s="622"/>
      <c r="AB52" s="622"/>
      <c r="AC52" s="622"/>
      <c r="AD52" s="623"/>
      <c r="AE52" s="310">
        <v>3</v>
      </c>
      <c r="AF52" s="90">
        <f>AE52*30</f>
        <v>90</v>
      </c>
      <c r="AG52" s="90">
        <v>36</v>
      </c>
      <c r="AH52" s="90">
        <v>18</v>
      </c>
      <c r="AI52" s="90"/>
      <c r="AJ52" s="90">
        <v>18</v>
      </c>
      <c r="AK52" s="90"/>
      <c r="AL52" s="90"/>
      <c r="AM52" s="90"/>
      <c r="AN52" s="91"/>
      <c r="AO52" s="112">
        <f>AF52-AG52</f>
        <v>54</v>
      </c>
      <c r="AP52" s="93">
        <v>5</v>
      </c>
      <c r="AQ52" s="94"/>
      <c r="AR52" s="94">
        <v>5</v>
      </c>
      <c r="AS52" s="95"/>
      <c r="AT52" s="270"/>
      <c r="AU52" s="94"/>
      <c r="AV52" s="94"/>
      <c r="AW52" s="271"/>
      <c r="AX52" s="93">
        <v>2</v>
      </c>
      <c r="AY52" s="94">
        <v>1</v>
      </c>
      <c r="AZ52" s="94">
        <v>1</v>
      </c>
      <c r="BA52" s="95"/>
      <c r="BB52" s="291"/>
      <c r="BC52" s="292"/>
      <c r="BD52" s="293"/>
      <c r="BE52" s="294"/>
    </row>
    <row r="53" spans="2:57" ht="108" customHeight="1" thickBot="1">
      <c r="B53" s="309">
        <v>16</v>
      </c>
      <c r="C53" s="307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525" t="s">
        <v>131</v>
      </c>
      <c r="U53" s="525"/>
      <c r="V53" s="496"/>
      <c r="W53" s="602" t="s">
        <v>80</v>
      </c>
      <c r="X53" s="598"/>
      <c r="Y53" s="598"/>
      <c r="Z53" s="598"/>
      <c r="AA53" s="598"/>
      <c r="AB53" s="598"/>
      <c r="AC53" s="598"/>
      <c r="AD53" s="603"/>
      <c r="AE53" s="311">
        <v>1.5</v>
      </c>
      <c r="AF53" s="113">
        <f>AE53*30</f>
        <v>45</v>
      </c>
      <c r="AG53" s="113"/>
      <c r="AH53" s="113"/>
      <c r="AI53" s="113"/>
      <c r="AJ53" s="113"/>
      <c r="AK53" s="113"/>
      <c r="AL53" s="113"/>
      <c r="AM53" s="113"/>
      <c r="AN53" s="114"/>
      <c r="AO53" s="115">
        <f>AF53-AG53</f>
        <v>45</v>
      </c>
      <c r="AP53" s="116"/>
      <c r="AQ53" s="71">
        <v>5</v>
      </c>
      <c r="AR53" s="71"/>
      <c r="AS53" s="117">
        <v>5</v>
      </c>
      <c r="AT53" s="70"/>
      <c r="AU53" s="71"/>
      <c r="AV53" s="71"/>
      <c r="AW53" s="72"/>
      <c r="AX53" s="116"/>
      <c r="AY53" s="71"/>
      <c r="AZ53" s="71"/>
      <c r="BA53" s="117"/>
      <c r="BB53" s="118"/>
      <c r="BC53" s="119"/>
      <c r="BD53" s="120"/>
      <c r="BE53" s="121"/>
    </row>
    <row r="54" spans="2:57" ht="94.5" customHeight="1" thickBot="1">
      <c r="B54" s="309">
        <v>17</v>
      </c>
      <c r="C54" s="307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600" t="s">
        <v>156</v>
      </c>
      <c r="U54" s="600"/>
      <c r="V54" s="601"/>
      <c r="W54" s="602" t="s">
        <v>80</v>
      </c>
      <c r="X54" s="598"/>
      <c r="Y54" s="598"/>
      <c r="Z54" s="598"/>
      <c r="AA54" s="598"/>
      <c r="AB54" s="598"/>
      <c r="AC54" s="598"/>
      <c r="AD54" s="603"/>
      <c r="AE54" s="311">
        <v>2.5</v>
      </c>
      <c r="AF54" s="113">
        <f>AE54*30</f>
        <v>75</v>
      </c>
      <c r="AG54" s="113">
        <v>45</v>
      </c>
      <c r="AH54" s="113">
        <v>27</v>
      </c>
      <c r="AI54" s="113">
        <v>5</v>
      </c>
      <c r="AJ54" s="113"/>
      <c r="AK54" s="113"/>
      <c r="AL54" s="113">
        <v>18</v>
      </c>
      <c r="AM54" s="113">
        <v>3</v>
      </c>
      <c r="AN54" s="114">
        <f>AG54-AI54-AM54</f>
        <v>37</v>
      </c>
      <c r="AO54" s="115">
        <f>AF54-AG54</f>
        <v>30</v>
      </c>
      <c r="AP54" s="116"/>
      <c r="AQ54" s="71">
        <v>6</v>
      </c>
      <c r="AR54" s="71"/>
      <c r="AS54" s="117"/>
      <c r="AT54" s="70"/>
      <c r="AU54" s="71"/>
      <c r="AV54" s="71"/>
      <c r="AW54" s="72"/>
      <c r="AX54" s="116"/>
      <c r="AY54" s="71"/>
      <c r="AZ54" s="71"/>
      <c r="BA54" s="117"/>
      <c r="BB54" s="118">
        <v>5</v>
      </c>
      <c r="BC54" s="119">
        <v>3</v>
      </c>
      <c r="BD54" s="120"/>
      <c r="BE54" s="121">
        <v>2</v>
      </c>
    </row>
    <row r="55" spans="2:57" ht="62.25" customHeight="1" thickBot="1">
      <c r="B55" s="384" t="s">
        <v>92</v>
      </c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604"/>
      <c r="AE55" s="122">
        <f>SUM(AE48:AE54)</f>
        <v>25.5</v>
      </c>
      <c r="AF55" s="123">
        <f>SUM(AF48:AF54)</f>
        <v>765</v>
      </c>
      <c r="AG55" s="123">
        <f aca="true" t="shared" si="1" ref="AG55:AM55">SUM(AG48:AG54)</f>
        <v>351</v>
      </c>
      <c r="AH55" s="123">
        <f t="shared" si="1"/>
        <v>198</v>
      </c>
      <c r="AI55" s="123">
        <f t="shared" si="1"/>
        <v>21</v>
      </c>
      <c r="AJ55" s="123">
        <f t="shared" si="1"/>
        <v>63</v>
      </c>
      <c r="AK55" s="123">
        <f t="shared" si="1"/>
        <v>10</v>
      </c>
      <c r="AL55" s="123">
        <f t="shared" si="1"/>
        <v>90</v>
      </c>
      <c r="AM55" s="123">
        <f t="shared" si="1"/>
        <v>11</v>
      </c>
      <c r="AN55" s="123">
        <f>SUM(AN48:AN54)</f>
        <v>219</v>
      </c>
      <c r="AO55" s="124">
        <f>SUM(AO48:AO54)</f>
        <v>414</v>
      </c>
      <c r="AP55" s="105">
        <v>3</v>
      </c>
      <c r="AQ55" s="106">
        <v>4</v>
      </c>
      <c r="AR55" s="106">
        <v>3</v>
      </c>
      <c r="AS55" s="125">
        <v>1</v>
      </c>
      <c r="AT55" s="105">
        <v>1</v>
      </c>
      <c r="AU55" s="106"/>
      <c r="AV55" s="106"/>
      <c r="AW55" s="126"/>
      <c r="AX55" s="343">
        <f>SUM(AX48:AX54)</f>
        <v>14</v>
      </c>
      <c r="AY55" s="106">
        <f>SUM(AY48:AY54)</f>
        <v>7.5</v>
      </c>
      <c r="AZ55" s="106">
        <f>SUM(AZ48:AZ54)</f>
        <v>3</v>
      </c>
      <c r="BA55" s="127">
        <f>SUM(BA49:BA54)</f>
        <v>3.5</v>
      </c>
      <c r="BB55" s="128">
        <f>SUM(BB49:BB54)</f>
        <v>11</v>
      </c>
      <c r="BC55" s="129">
        <f>SUM(BC49:BC54)</f>
        <v>7</v>
      </c>
      <c r="BD55" s="130">
        <f>SUM(BD49:BD54)</f>
        <v>1</v>
      </c>
      <c r="BE55" s="131">
        <f>SUM(BE49:BE54)</f>
        <v>3</v>
      </c>
    </row>
    <row r="56" spans="1:74" ht="59.25" customHeight="1" thickBot="1">
      <c r="A56" s="99"/>
      <c r="B56" s="605" t="s">
        <v>93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S56" s="606"/>
      <c r="T56" s="606"/>
      <c r="U56" s="606"/>
      <c r="V56" s="606"/>
      <c r="W56" s="606"/>
      <c r="X56" s="606"/>
      <c r="Y56" s="606"/>
      <c r="Z56" s="606"/>
      <c r="AA56" s="606"/>
      <c r="AB56" s="606"/>
      <c r="AC56" s="606"/>
      <c r="AD56" s="606"/>
      <c r="AE56" s="606"/>
      <c r="AF56" s="606"/>
      <c r="AG56" s="606"/>
      <c r="AH56" s="606"/>
      <c r="AI56" s="606"/>
      <c r="AJ56" s="606"/>
      <c r="AK56" s="606"/>
      <c r="AL56" s="606"/>
      <c r="AM56" s="606"/>
      <c r="AN56" s="606"/>
      <c r="AO56" s="606"/>
      <c r="AP56" s="606"/>
      <c r="AQ56" s="606"/>
      <c r="AR56" s="606"/>
      <c r="AS56" s="606"/>
      <c r="AT56" s="606"/>
      <c r="AU56" s="606"/>
      <c r="AV56" s="606"/>
      <c r="AW56" s="606"/>
      <c r="AX56" s="606"/>
      <c r="AY56" s="606"/>
      <c r="AZ56" s="606"/>
      <c r="BA56" s="606"/>
      <c r="BB56" s="606"/>
      <c r="BC56" s="606"/>
      <c r="BD56" s="606"/>
      <c r="BE56" s="607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</row>
    <row r="57" spans="2:74" ht="145.5" customHeight="1" thickBot="1">
      <c r="B57" s="608" t="s">
        <v>165</v>
      </c>
      <c r="C57" s="609"/>
      <c r="D57" s="609"/>
      <c r="E57" s="609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09"/>
      <c r="V57" s="610"/>
      <c r="W57" s="614" t="s">
        <v>7</v>
      </c>
      <c r="X57" s="606"/>
      <c r="Y57" s="606"/>
      <c r="Z57" s="606"/>
      <c r="AA57" s="606"/>
      <c r="AB57" s="607"/>
      <c r="AC57" s="617" t="s">
        <v>144</v>
      </c>
      <c r="AD57" s="618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8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</row>
    <row r="58" spans="2:74" ht="64.5" customHeight="1" thickBot="1">
      <c r="B58" s="611"/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3"/>
      <c r="W58" s="615"/>
      <c r="X58" s="616"/>
      <c r="Y58" s="616"/>
      <c r="Z58" s="616"/>
      <c r="AA58" s="616"/>
      <c r="AB58" s="616"/>
      <c r="AC58" s="286" t="s">
        <v>47</v>
      </c>
      <c r="AD58" s="298" t="s">
        <v>48</v>
      </c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299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</row>
    <row r="59" spans="2:74" ht="64.5" customHeight="1">
      <c r="B59" s="295">
        <v>18</v>
      </c>
      <c r="C59" s="305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93" t="s">
        <v>118</v>
      </c>
      <c r="U59" s="593"/>
      <c r="V59" s="593"/>
      <c r="W59" s="593"/>
      <c r="X59" s="593"/>
      <c r="Y59" s="593"/>
      <c r="Z59" s="593"/>
      <c r="AA59" s="593"/>
      <c r="AB59" s="594"/>
      <c r="AC59" s="329"/>
      <c r="AD59" s="329"/>
      <c r="AE59" s="135"/>
      <c r="AF59" s="134"/>
      <c r="AG59" s="134"/>
      <c r="AH59" s="134"/>
      <c r="AI59" s="134"/>
      <c r="AJ59" s="134"/>
      <c r="AK59" s="134"/>
      <c r="AL59" s="134"/>
      <c r="AM59" s="134"/>
      <c r="AN59" s="332"/>
      <c r="AO59" s="136"/>
      <c r="AP59" s="135"/>
      <c r="AQ59" s="134"/>
      <c r="AR59" s="134"/>
      <c r="AS59" s="332"/>
      <c r="AT59" s="133"/>
      <c r="AU59" s="134"/>
      <c r="AV59" s="134"/>
      <c r="AW59" s="137"/>
      <c r="AX59" s="135"/>
      <c r="AY59" s="138"/>
      <c r="AZ59" s="134"/>
      <c r="BA59" s="332"/>
      <c r="BB59" s="133"/>
      <c r="BC59" s="134"/>
      <c r="BD59" s="134"/>
      <c r="BE59" s="137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</row>
    <row r="60" spans="2:74" ht="120" customHeight="1">
      <c r="B60" s="308"/>
      <c r="C60" s="306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595" t="s">
        <v>132</v>
      </c>
      <c r="U60" s="595"/>
      <c r="V60" s="595"/>
      <c r="W60" s="595" t="s">
        <v>109</v>
      </c>
      <c r="X60" s="595"/>
      <c r="Y60" s="595"/>
      <c r="Z60" s="595"/>
      <c r="AA60" s="595"/>
      <c r="AB60" s="596"/>
      <c r="AC60" s="139">
        <v>3</v>
      </c>
      <c r="AD60" s="331"/>
      <c r="AE60" s="144">
        <v>2</v>
      </c>
      <c r="AF60" s="141">
        <v>60</v>
      </c>
      <c r="AG60" s="141">
        <v>27</v>
      </c>
      <c r="AH60" s="141">
        <v>9</v>
      </c>
      <c r="AI60" s="141"/>
      <c r="AJ60" s="141">
        <v>18</v>
      </c>
      <c r="AK60" s="141"/>
      <c r="AL60" s="141"/>
      <c r="AM60" s="141"/>
      <c r="AN60" s="333"/>
      <c r="AO60" s="139">
        <f>AF60-AG60</f>
        <v>33</v>
      </c>
      <c r="AP60" s="144"/>
      <c r="AQ60" s="141">
        <v>6</v>
      </c>
      <c r="AR60" s="141">
        <v>6</v>
      </c>
      <c r="AS60" s="333"/>
      <c r="AT60" s="140"/>
      <c r="AU60" s="141"/>
      <c r="AV60" s="141"/>
      <c r="AW60" s="142"/>
      <c r="AX60" s="144"/>
      <c r="AY60" s="143"/>
      <c r="AZ60" s="141"/>
      <c r="BA60" s="333"/>
      <c r="BB60" s="140">
        <v>3</v>
      </c>
      <c r="BC60" s="141">
        <v>1</v>
      </c>
      <c r="BD60" s="141">
        <v>2</v>
      </c>
      <c r="BE60" s="14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</row>
    <row r="61" spans="2:74" ht="73.5" customHeight="1">
      <c r="B61" s="308">
        <v>19</v>
      </c>
      <c r="C61" s="306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595" t="s">
        <v>119</v>
      </c>
      <c r="U61" s="595"/>
      <c r="V61" s="595"/>
      <c r="W61" s="595"/>
      <c r="X61" s="595"/>
      <c r="Y61" s="595"/>
      <c r="Z61" s="595"/>
      <c r="AA61" s="595"/>
      <c r="AB61" s="596"/>
      <c r="AC61" s="330"/>
      <c r="AD61" s="330"/>
      <c r="AE61" s="144"/>
      <c r="AF61" s="141"/>
      <c r="AG61" s="141"/>
      <c r="AH61" s="141"/>
      <c r="AI61" s="141"/>
      <c r="AJ61" s="141"/>
      <c r="AK61" s="141"/>
      <c r="AL61" s="141"/>
      <c r="AM61" s="141"/>
      <c r="AN61" s="333"/>
      <c r="AO61" s="139"/>
      <c r="AP61" s="144"/>
      <c r="AQ61" s="141"/>
      <c r="AR61" s="141"/>
      <c r="AS61" s="333"/>
      <c r="AT61" s="140"/>
      <c r="AU61" s="141"/>
      <c r="AV61" s="141"/>
      <c r="AW61" s="142"/>
      <c r="AX61" s="144"/>
      <c r="AY61" s="143"/>
      <c r="AZ61" s="141"/>
      <c r="BA61" s="333"/>
      <c r="BB61" s="140"/>
      <c r="BC61" s="141"/>
      <c r="BD61" s="141"/>
      <c r="BE61" s="14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</row>
    <row r="62" spans="2:74" ht="99" customHeight="1" thickBot="1">
      <c r="B62" s="309"/>
      <c r="C62" s="307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597" t="s">
        <v>110</v>
      </c>
      <c r="U62" s="597"/>
      <c r="V62" s="597"/>
      <c r="W62" s="598" t="s">
        <v>80</v>
      </c>
      <c r="X62" s="598"/>
      <c r="Y62" s="598"/>
      <c r="Z62" s="598"/>
      <c r="AA62" s="598"/>
      <c r="AB62" s="599"/>
      <c r="AC62" s="115">
        <v>3</v>
      </c>
      <c r="AD62" s="290"/>
      <c r="AE62" s="147">
        <v>3</v>
      </c>
      <c r="AF62" s="146">
        <v>90</v>
      </c>
      <c r="AG62" s="146">
        <v>54</v>
      </c>
      <c r="AH62" s="146">
        <v>18</v>
      </c>
      <c r="AI62" s="146"/>
      <c r="AJ62" s="146"/>
      <c r="AK62" s="146"/>
      <c r="AL62" s="146">
        <v>36</v>
      </c>
      <c r="AM62" s="146"/>
      <c r="AN62" s="334"/>
      <c r="AO62" s="335">
        <f>AF62-AG62</f>
        <v>36</v>
      </c>
      <c r="AP62" s="147"/>
      <c r="AQ62" s="146">
        <v>6</v>
      </c>
      <c r="AR62" s="146">
        <v>6</v>
      </c>
      <c r="AS62" s="334"/>
      <c r="AT62" s="145"/>
      <c r="AU62" s="146"/>
      <c r="AV62" s="146">
        <v>6</v>
      </c>
      <c r="AW62" s="328"/>
      <c r="AX62" s="147"/>
      <c r="AY62" s="146"/>
      <c r="AZ62" s="146"/>
      <c r="BA62" s="334"/>
      <c r="BB62" s="145">
        <v>6</v>
      </c>
      <c r="BC62" s="146">
        <v>2</v>
      </c>
      <c r="BD62" s="146"/>
      <c r="BE62" s="328">
        <v>4</v>
      </c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</row>
    <row r="63" spans="1:57" ht="69" customHeight="1" thickBot="1">
      <c r="A63" s="99"/>
      <c r="B63" s="56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589" t="s">
        <v>92</v>
      </c>
      <c r="U63" s="386"/>
      <c r="V63" s="386"/>
      <c r="W63" s="386"/>
      <c r="X63" s="386"/>
      <c r="Y63" s="386"/>
      <c r="Z63" s="386"/>
      <c r="AA63" s="386"/>
      <c r="AB63" s="386"/>
      <c r="AC63" s="386"/>
      <c r="AD63" s="590"/>
      <c r="AE63" s="148">
        <f>AE62+AE60</f>
        <v>5</v>
      </c>
      <c r="AF63" s="149">
        <f>AF62+AF60</f>
        <v>150</v>
      </c>
      <c r="AG63" s="149">
        <f>AG62+AG60</f>
        <v>81</v>
      </c>
      <c r="AH63" s="149">
        <f>AH62+AH60</f>
        <v>27</v>
      </c>
      <c r="AI63" s="149"/>
      <c r="AJ63" s="149">
        <f>AJ62+AJ60</f>
        <v>18</v>
      </c>
      <c r="AK63" s="149"/>
      <c r="AL63" s="149">
        <f>AL62+AL60</f>
        <v>36</v>
      </c>
      <c r="AM63" s="149"/>
      <c r="AN63" s="150"/>
      <c r="AO63" s="302">
        <f>AO62+AO60</f>
        <v>69</v>
      </c>
      <c r="AP63" s="303"/>
      <c r="AQ63" s="83">
        <v>2</v>
      </c>
      <c r="AR63" s="83">
        <v>2</v>
      </c>
      <c r="AS63" s="96"/>
      <c r="AT63" s="303"/>
      <c r="AU63" s="83"/>
      <c r="AV63" s="83">
        <v>1</v>
      </c>
      <c r="AW63" s="304"/>
      <c r="AX63" s="82"/>
      <c r="AY63" s="83"/>
      <c r="AZ63" s="83"/>
      <c r="BA63" s="304"/>
      <c r="BB63" s="325">
        <f>BB62+BB60</f>
        <v>9</v>
      </c>
      <c r="BC63" s="326">
        <f>BC62+BC60</f>
        <v>3</v>
      </c>
      <c r="BD63" s="326">
        <f>BD60</f>
        <v>2</v>
      </c>
      <c r="BE63" s="327">
        <f>BE62</f>
        <v>4</v>
      </c>
    </row>
    <row r="64" spans="1:57" ht="59.25" customHeight="1" thickBot="1">
      <c r="A64" s="99"/>
      <c r="B64" s="387" t="s">
        <v>111</v>
      </c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8"/>
      <c r="AE64" s="151">
        <f>AE63+AE55</f>
        <v>30.5</v>
      </c>
      <c r="AF64" s="152">
        <f>AF63+AF55</f>
        <v>915</v>
      </c>
      <c r="AG64" s="152">
        <f>AG63+AG55</f>
        <v>432</v>
      </c>
      <c r="AH64" s="152">
        <f>AH63+AH55</f>
        <v>225</v>
      </c>
      <c r="AI64" s="152">
        <f>AI55</f>
        <v>21</v>
      </c>
      <c r="AJ64" s="152">
        <f>AJ63+AJ55</f>
        <v>81</v>
      </c>
      <c r="AK64" s="152">
        <f>AK55</f>
        <v>10</v>
      </c>
      <c r="AL64" s="153">
        <f>AL63+AL55</f>
        <v>126</v>
      </c>
      <c r="AM64" s="153">
        <f>AM55</f>
        <v>11</v>
      </c>
      <c r="AN64" s="154">
        <f>AN55</f>
        <v>219</v>
      </c>
      <c r="AO64" s="155">
        <f>AO63+AO55</f>
        <v>483</v>
      </c>
      <c r="AP64" s="156">
        <f>AP63+AP55</f>
        <v>3</v>
      </c>
      <c r="AQ64" s="157">
        <f>AQ63+AQ55</f>
        <v>6</v>
      </c>
      <c r="AR64" s="157">
        <f>AR63+AR55</f>
        <v>5</v>
      </c>
      <c r="AS64" s="158">
        <v>1</v>
      </c>
      <c r="AT64" s="156">
        <f>AT55+AT63</f>
        <v>1</v>
      </c>
      <c r="AU64" s="157"/>
      <c r="AV64" s="157">
        <f>AV63+AV55</f>
        <v>1</v>
      </c>
      <c r="AW64" s="159"/>
      <c r="AX64" s="344">
        <f>+AX55</f>
        <v>14</v>
      </c>
      <c r="AY64" s="106">
        <f>AY63+AY55</f>
        <v>7.5</v>
      </c>
      <c r="AZ64" s="106">
        <f>AZ63+AZ55</f>
        <v>3</v>
      </c>
      <c r="BA64" s="127">
        <f>BA55+BA63</f>
        <v>3.5</v>
      </c>
      <c r="BB64" s="160">
        <f>BB63+BB55</f>
        <v>20</v>
      </c>
      <c r="BC64" s="161">
        <f>BC63+BC55</f>
        <v>10</v>
      </c>
      <c r="BD64" s="161">
        <f>BD63+BD55</f>
        <v>3</v>
      </c>
      <c r="BE64" s="162">
        <f>BE63+BE55</f>
        <v>7</v>
      </c>
    </row>
    <row r="65" spans="1:57" ht="62.25" customHeight="1" thickBot="1">
      <c r="A65" s="99"/>
      <c r="B65" s="591" t="s">
        <v>74</v>
      </c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2"/>
      <c r="AE65" s="279">
        <f aca="true" t="shared" si="2" ref="AE65:AR65">AE64+AE45</f>
        <v>60.5</v>
      </c>
      <c r="AF65" s="79">
        <f t="shared" si="2"/>
        <v>1815</v>
      </c>
      <c r="AG65" s="79">
        <f t="shared" si="2"/>
        <v>666</v>
      </c>
      <c r="AH65" s="79">
        <f t="shared" si="2"/>
        <v>333</v>
      </c>
      <c r="AI65" s="79">
        <f t="shared" si="2"/>
        <v>25</v>
      </c>
      <c r="AJ65" s="79">
        <f t="shared" si="2"/>
        <v>145</v>
      </c>
      <c r="AK65" s="79">
        <f t="shared" si="2"/>
        <v>10</v>
      </c>
      <c r="AL65" s="79">
        <f t="shared" si="2"/>
        <v>188</v>
      </c>
      <c r="AM65" s="79">
        <f t="shared" si="2"/>
        <v>17</v>
      </c>
      <c r="AN65" s="79">
        <f t="shared" si="2"/>
        <v>263</v>
      </c>
      <c r="AO65" s="163">
        <f t="shared" si="2"/>
        <v>1149</v>
      </c>
      <c r="AP65" s="78">
        <f t="shared" si="2"/>
        <v>4</v>
      </c>
      <c r="AQ65" s="79">
        <f t="shared" si="2"/>
        <v>10</v>
      </c>
      <c r="AR65" s="79">
        <f t="shared" si="2"/>
        <v>8</v>
      </c>
      <c r="AS65" s="80">
        <v>1</v>
      </c>
      <c r="AT65" s="78">
        <f>AT64+AT45</f>
        <v>1</v>
      </c>
      <c r="AU65" s="79"/>
      <c r="AV65" s="79">
        <f>AV45+AV64</f>
        <v>2</v>
      </c>
      <c r="AW65" s="81"/>
      <c r="AX65" s="84">
        <f aca="true" t="shared" si="3" ref="AX65:BE65">AX64+AX45</f>
        <v>25</v>
      </c>
      <c r="AY65" s="79">
        <f t="shared" si="3"/>
        <v>12.5</v>
      </c>
      <c r="AZ65" s="79">
        <f t="shared" si="3"/>
        <v>6.5</v>
      </c>
      <c r="BA65" s="81">
        <f t="shared" si="3"/>
        <v>6</v>
      </c>
      <c r="BB65" s="164">
        <f t="shared" si="3"/>
        <v>24</v>
      </c>
      <c r="BC65" s="165">
        <f t="shared" si="3"/>
        <v>12</v>
      </c>
      <c r="BD65" s="166">
        <f t="shared" si="3"/>
        <v>3</v>
      </c>
      <c r="BE65" s="167">
        <f t="shared" si="3"/>
        <v>9</v>
      </c>
    </row>
    <row r="66" spans="2:57" ht="60" customHeight="1">
      <c r="B66" s="47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79"/>
      <c r="V66" s="479"/>
      <c r="W66" s="29"/>
      <c r="X66" s="29"/>
      <c r="Y66" s="168"/>
      <c r="Z66" s="168"/>
      <c r="AA66" s="169"/>
      <c r="AB66" s="415" t="s">
        <v>28</v>
      </c>
      <c r="AC66" s="416"/>
      <c r="AD66" s="482"/>
      <c r="AE66" s="473" t="s">
        <v>29</v>
      </c>
      <c r="AF66" s="474"/>
      <c r="AG66" s="474"/>
      <c r="AH66" s="474"/>
      <c r="AI66" s="474"/>
      <c r="AJ66" s="474"/>
      <c r="AK66" s="474"/>
      <c r="AL66" s="474"/>
      <c r="AM66" s="474"/>
      <c r="AN66" s="474"/>
      <c r="AO66" s="475"/>
      <c r="AP66" s="170">
        <v>4</v>
      </c>
      <c r="AQ66" s="171"/>
      <c r="AR66" s="171"/>
      <c r="AS66" s="172"/>
      <c r="AT66" s="170"/>
      <c r="AU66" s="171"/>
      <c r="AV66" s="171"/>
      <c r="AW66" s="172"/>
      <c r="AX66" s="170">
        <v>2</v>
      </c>
      <c r="AY66" s="171"/>
      <c r="AZ66" s="171"/>
      <c r="BA66" s="173"/>
      <c r="BB66" s="174">
        <v>2</v>
      </c>
      <c r="BC66" s="175"/>
      <c r="BD66" s="175"/>
      <c r="BE66" s="176"/>
    </row>
    <row r="67" spans="2:57" ht="60" customHeight="1">
      <c r="B67" s="47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80" t="s">
        <v>32</v>
      </c>
      <c r="U67" s="281"/>
      <c r="V67" s="281"/>
      <c r="W67" s="282"/>
      <c r="X67" s="282"/>
      <c r="Y67" s="283"/>
      <c r="Z67" s="283"/>
      <c r="AA67" s="168"/>
      <c r="AB67" s="417"/>
      <c r="AC67" s="418"/>
      <c r="AD67" s="483"/>
      <c r="AE67" s="431" t="s">
        <v>30</v>
      </c>
      <c r="AF67" s="432"/>
      <c r="AG67" s="432"/>
      <c r="AH67" s="432"/>
      <c r="AI67" s="432"/>
      <c r="AJ67" s="432"/>
      <c r="AK67" s="432"/>
      <c r="AL67" s="432"/>
      <c r="AM67" s="432"/>
      <c r="AN67" s="432"/>
      <c r="AO67" s="433"/>
      <c r="AP67" s="177"/>
      <c r="AQ67" s="178">
        <v>10</v>
      </c>
      <c r="AR67" s="178"/>
      <c r="AS67" s="179"/>
      <c r="AT67" s="177"/>
      <c r="AU67" s="178"/>
      <c r="AV67" s="178"/>
      <c r="AW67" s="179"/>
      <c r="AX67" s="177">
        <v>5</v>
      </c>
      <c r="AY67" s="178"/>
      <c r="AZ67" s="178"/>
      <c r="BA67" s="180"/>
      <c r="BB67" s="181">
        <v>5</v>
      </c>
      <c r="BC67" s="182"/>
      <c r="BD67" s="182"/>
      <c r="BE67" s="183"/>
    </row>
    <row r="68" spans="2:57" ht="60" customHeight="1">
      <c r="B68" s="47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80" t="s">
        <v>139</v>
      </c>
      <c r="U68" s="280"/>
      <c r="V68" s="281"/>
      <c r="W68" s="282"/>
      <c r="X68" s="282"/>
      <c r="Y68" s="284"/>
      <c r="Z68" s="284"/>
      <c r="AA68" s="168"/>
      <c r="AB68" s="417"/>
      <c r="AC68" s="418"/>
      <c r="AD68" s="483"/>
      <c r="AE68" s="431" t="s">
        <v>31</v>
      </c>
      <c r="AF68" s="432"/>
      <c r="AG68" s="432"/>
      <c r="AH68" s="432"/>
      <c r="AI68" s="432"/>
      <c r="AJ68" s="432"/>
      <c r="AK68" s="432"/>
      <c r="AL68" s="432"/>
      <c r="AM68" s="432"/>
      <c r="AN68" s="432"/>
      <c r="AO68" s="433"/>
      <c r="AP68" s="177"/>
      <c r="AQ68" s="178"/>
      <c r="AR68" s="178">
        <v>8</v>
      </c>
      <c r="AS68" s="179"/>
      <c r="AT68" s="177"/>
      <c r="AU68" s="178"/>
      <c r="AV68" s="178"/>
      <c r="AW68" s="179"/>
      <c r="AX68" s="177">
        <v>4</v>
      </c>
      <c r="AY68" s="178"/>
      <c r="AZ68" s="178"/>
      <c r="BA68" s="180"/>
      <c r="BB68" s="181">
        <v>4</v>
      </c>
      <c r="BC68" s="182"/>
      <c r="BD68" s="182"/>
      <c r="BE68" s="183"/>
    </row>
    <row r="69" spans="2:57" ht="60" customHeight="1">
      <c r="B69" s="47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88" t="s">
        <v>140</v>
      </c>
      <c r="U69" s="588"/>
      <c r="V69" s="281"/>
      <c r="W69" s="282"/>
      <c r="X69" s="282"/>
      <c r="Y69" s="283"/>
      <c r="Z69" s="283"/>
      <c r="AA69" s="168"/>
      <c r="AB69" s="417"/>
      <c r="AC69" s="418"/>
      <c r="AD69" s="483"/>
      <c r="AE69" s="431" t="s">
        <v>33</v>
      </c>
      <c r="AF69" s="432"/>
      <c r="AG69" s="432"/>
      <c r="AH69" s="432"/>
      <c r="AI69" s="432"/>
      <c r="AJ69" s="432"/>
      <c r="AK69" s="432"/>
      <c r="AL69" s="432"/>
      <c r="AM69" s="432"/>
      <c r="AN69" s="432"/>
      <c r="AO69" s="433"/>
      <c r="AP69" s="177"/>
      <c r="AQ69" s="178"/>
      <c r="AR69" s="178"/>
      <c r="AS69" s="179">
        <v>1</v>
      </c>
      <c r="AT69" s="177"/>
      <c r="AU69" s="178"/>
      <c r="AV69" s="178"/>
      <c r="AW69" s="179"/>
      <c r="AX69" s="177">
        <v>1</v>
      </c>
      <c r="AY69" s="178"/>
      <c r="AZ69" s="178"/>
      <c r="BA69" s="180"/>
      <c r="BB69" s="181"/>
      <c r="BC69" s="182"/>
      <c r="BD69" s="182"/>
      <c r="BE69" s="183"/>
    </row>
    <row r="70" spans="2:57" ht="60" customHeight="1">
      <c r="B70" s="478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588" t="s">
        <v>141</v>
      </c>
      <c r="U70" s="588"/>
      <c r="V70" s="588"/>
      <c r="W70" s="588"/>
      <c r="X70" s="588"/>
      <c r="Y70" s="588"/>
      <c r="Z70" s="588"/>
      <c r="AA70" s="3"/>
      <c r="AB70" s="417"/>
      <c r="AC70" s="418"/>
      <c r="AD70" s="483"/>
      <c r="AE70" s="431" t="s">
        <v>34</v>
      </c>
      <c r="AF70" s="432"/>
      <c r="AG70" s="432"/>
      <c r="AH70" s="432"/>
      <c r="AI70" s="432"/>
      <c r="AJ70" s="432"/>
      <c r="AK70" s="432"/>
      <c r="AL70" s="432"/>
      <c r="AM70" s="432"/>
      <c r="AN70" s="432"/>
      <c r="AO70" s="433"/>
      <c r="AP70" s="177"/>
      <c r="AQ70" s="178"/>
      <c r="AR70" s="178"/>
      <c r="AS70" s="179"/>
      <c r="AT70" s="177">
        <v>1</v>
      </c>
      <c r="AU70" s="178"/>
      <c r="AV70" s="178"/>
      <c r="AW70" s="179"/>
      <c r="AX70" s="177"/>
      <c r="AY70" s="178"/>
      <c r="AZ70" s="178"/>
      <c r="BA70" s="180"/>
      <c r="BB70" s="181">
        <v>1</v>
      </c>
      <c r="BC70" s="182"/>
      <c r="BD70" s="182"/>
      <c r="BE70" s="183"/>
    </row>
    <row r="71" spans="2:57" ht="60" customHeight="1">
      <c r="B71" s="47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588" t="s">
        <v>142</v>
      </c>
      <c r="U71" s="588"/>
      <c r="V71" s="588"/>
      <c r="W71" s="588"/>
      <c r="X71" s="588"/>
      <c r="Y71" s="588"/>
      <c r="Z71" s="283"/>
      <c r="AA71" s="168"/>
      <c r="AB71" s="417"/>
      <c r="AC71" s="418"/>
      <c r="AD71" s="483"/>
      <c r="AE71" s="431" t="s">
        <v>21</v>
      </c>
      <c r="AF71" s="432"/>
      <c r="AG71" s="432"/>
      <c r="AH71" s="432"/>
      <c r="AI71" s="432"/>
      <c r="AJ71" s="432"/>
      <c r="AK71" s="432"/>
      <c r="AL71" s="432"/>
      <c r="AM71" s="432"/>
      <c r="AN71" s="432"/>
      <c r="AO71" s="433"/>
      <c r="AP71" s="177"/>
      <c r="AQ71" s="178"/>
      <c r="AR71" s="178"/>
      <c r="AS71" s="179"/>
      <c r="AT71" s="177"/>
      <c r="AU71" s="178"/>
      <c r="AV71" s="178"/>
      <c r="AW71" s="179"/>
      <c r="AX71" s="177"/>
      <c r="AY71" s="178"/>
      <c r="AZ71" s="178"/>
      <c r="BA71" s="180"/>
      <c r="BB71" s="181"/>
      <c r="BC71" s="182"/>
      <c r="BD71" s="182"/>
      <c r="BE71" s="183"/>
    </row>
    <row r="72" spans="2:57" ht="60" customHeight="1">
      <c r="B72" s="47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585" t="s">
        <v>137</v>
      </c>
      <c r="U72" s="585"/>
      <c r="V72" s="585"/>
      <c r="W72" s="585"/>
      <c r="X72" s="585"/>
      <c r="Y72" s="285"/>
      <c r="Z72" s="285"/>
      <c r="AA72" s="168"/>
      <c r="AB72" s="417"/>
      <c r="AC72" s="418"/>
      <c r="AD72" s="483"/>
      <c r="AE72" s="431" t="s">
        <v>22</v>
      </c>
      <c r="AF72" s="432"/>
      <c r="AG72" s="432"/>
      <c r="AH72" s="432"/>
      <c r="AI72" s="432"/>
      <c r="AJ72" s="432"/>
      <c r="AK72" s="432"/>
      <c r="AL72" s="432"/>
      <c r="AM72" s="432"/>
      <c r="AN72" s="432"/>
      <c r="AO72" s="433"/>
      <c r="AP72" s="177"/>
      <c r="AQ72" s="178"/>
      <c r="AR72" s="178"/>
      <c r="AS72" s="179"/>
      <c r="AT72" s="177"/>
      <c r="AU72" s="178"/>
      <c r="AV72" s="178">
        <v>2</v>
      </c>
      <c r="AW72" s="179"/>
      <c r="AX72" s="177">
        <v>1</v>
      </c>
      <c r="AY72" s="178"/>
      <c r="AZ72" s="178"/>
      <c r="BA72" s="180"/>
      <c r="BB72" s="181">
        <v>1</v>
      </c>
      <c r="BC72" s="182"/>
      <c r="BD72" s="182"/>
      <c r="BE72" s="183"/>
    </row>
    <row r="73" spans="2:57" ht="51.75" customHeight="1" thickBot="1">
      <c r="B73" s="47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585" t="s">
        <v>138</v>
      </c>
      <c r="U73" s="585"/>
      <c r="V73" s="585"/>
      <c r="W73" s="585"/>
      <c r="X73" s="585"/>
      <c r="Y73" s="285"/>
      <c r="Z73" s="285"/>
      <c r="AA73" s="168"/>
      <c r="AB73" s="484"/>
      <c r="AC73" s="485"/>
      <c r="AD73" s="486"/>
      <c r="AE73" s="470" t="s">
        <v>35</v>
      </c>
      <c r="AF73" s="471"/>
      <c r="AG73" s="471"/>
      <c r="AH73" s="471"/>
      <c r="AI73" s="471"/>
      <c r="AJ73" s="471"/>
      <c r="AK73" s="471"/>
      <c r="AL73" s="471"/>
      <c r="AM73" s="471"/>
      <c r="AN73" s="471"/>
      <c r="AO73" s="472"/>
      <c r="AP73" s="184"/>
      <c r="AQ73" s="185"/>
      <c r="AR73" s="185"/>
      <c r="AS73" s="186"/>
      <c r="AT73" s="184"/>
      <c r="AU73" s="185"/>
      <c r="AV73" s="185"/>
      <c r="AW73" s="186"/>
      <c r="AX73" s="184"/>
      <c r="AY73" s="185"/>
      <c r="AZ73" s="185"/>
      <c r="BA73" s="187"/>
      <c r="BB73" s="188"/>
      <c r="BC73" s="189"/>
      <c r="BD73" s="189"/>
      <c r="BE73" s="190"/>
    </row>
    <row r="74" spans="20:42" ht="60.75" customHeight="1">
      <c r="T74" s="352" t="s">
        <v>123</v>
      </c>
      <c r="U74" s="353"/>
      <c r="V74" s="353"/>
      <c r="W74" s="353"/>
      <c r="X74" s="345"/>
      <c r="Y74" s="345"/>
      <c r="Z74" s="345"/>
      <c r="AA74" s="346"/>
      <c r="AB74" s="346"/>
      <c r="AC74" s="346"/>
      <c r="AD74" s="346"/>
      <c r="AE74" s="346"/>
      <c r="AF74" s="346"/>
      <c r="AG74" s="346"/>
      <c r="AH74" s="346"/>
      <c r="AI74" s="346"/>
      <c r="AJ74" s="346"/>
      <c r="AK74" s="346"/>
      <c r="AL74" s="346"/>
      <c r="AM74" s="346"/>
      <c r="AN74" s="346"/>
      <c r="AO74" s="346"/>
      <c r="AP74" s="346"/>
    </row>
    <row r="75" spans="20:42" ht="55.5" customHeight="1">
      <c r="T75" s="353" t="s">
        <v>124</v>
      </c>
      <c r="U75" s="353"/>
      <c r="V75" s="354">
        <f>AE65</f>
        <v>60.5</v>
      </c>
      <c r="X75" s="345"/>
      <c r="Y75" s="345"/>
      <c r="Z75" s="345"/>
      <c r="AA75" s="346"/>
      <c r="AB75" s="346"/>
      <c r="AC75" s="346"/>
      <c r="AD75" s="346"/>
      <c r="AE75" s="346"/>
      <c r="AF75" s="346"/>
      <c r="AG75" s="346"/>
      <c r="AH75" s="346"/>
      <c r="AI75" s="346"/>
      <c r="AJ75" s="346"/>
      <c r="AK75" s="346"/>
      <c r="AL75" s="346"/>
      <c r="AM75" s="346"/>
      <c r="AN75" s="346"/>
      <c r="AO75" s="347"/>
      <c r="AP75" s="346"/>
    </row>
    <row r="76" spans="20:42" ht="63.75" customHeight="1">
      <c r="T76" s="353" t="s">
        <v>127</v>
      </c>
      <c r="U76" s="353"/>
      <c r="V76" s="355">
        <f>AE39+AE41+AE21+AE43</f>
        <v>11</v>
      </c>
      <c r="X76" s="345"/>
      <c r="Y76" s="345"/>
      <c r="Z76" s="345"/>
      <c r="AA76" s="346"/>
      <c r="AB76" s="346"/>
      <c r="AC76" s="346"/>
      <c r="AD76" s="346"/>
      <c r="AE76" s="346"/>
      <c r="AF76" s="346"/>
      <c r="AG76" s="346"/>
      <c r="AH76" s="346"/>
      <c r="AI76" s="346"/>
      <c r="AJ76" s="346"/>
      <c r="AK76" s="346"/>
      <c r="AL76" s="346"/>
      <c r="AM76" s="346"/>
      <c r="AN76" s="346"/>
      <c r="AO76" s="347"/>
      <c r="AP76" s="346"/>
    </row>
    <row r="77" spans="20:42" ht="60" customHeight="1">
      <c r="T77" s="353" t="s">
        <v>125</v>
      </c>
      <c r="U77" s="353"/>
      <c r="V77" s="356">
        <f>W59+W40</f>
        <v>0</v>
      </c>
      <c r="X77" s="357"/>
      <c r="Y77" s="357"/>
      <c r="Z77" s="357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9"/>
      <c r="AM77" s="349"/>
      <c r="AN77" s="346"/>
      <c r="AO77" s="346"/>
      <c r="AP77" s="346"/>
    </row>
    <row r="78" spans="20:42" ht="67.5" customHeight="1">
      <c r="T78" s="352" t="s">
        <v>126</v>
      </c>
      <c r="U78" s="353"/>
      <c r="V78" s="354">
        <f>V77+V76+V75</f>
        <v>71.5</v>
      </c>
      <c r="X78" s="357"/>
      <c r="Y78" s="357"/>
      <c r="Z78" s="357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6"/>
      <c r="AN78" s="349"/>
      <c r="AO78" s="350"/>
      <c r="AP78" s="349"/>
    </row>
    <row r="79" spans="2:51" ht="69" customHeight="1" thickBot="1">
      <c r="B79" s="586" t="s">
        <v>36</v>
      </c>
      <c r="C79" s="586"/>
      <c r="D79" s="586"/>
      <c r="E79" s="586"/>
      <c r="F79" s="586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6"/>
      <c r="U79" s="586"/>
      <c r="V79" s="586"/>
      <c r="W79" s="586"/>
      <c r="X79" s="586"/>
      <c r="Y79" s="586"/>
      <c r="Z79" s="586"/>
      <c r="AA79" s="191"/>
      <c r="AB79" s="587" t="s">
        <v>135</v>
      </c>
      <c r="AC79" s="587"/>
      <c r="AD79" s="587"/>
      <c r="AE79" s="587"/>
      <c r="AF79" s="587"/>
      <c r="AG79" s="587"/>
      <c r="AH79" s="587"/>
      <c r="AI79" s="587"/>
      <c r="AJ79" s="587"/>
      <c r="AK79" s="587"/>
      <c r="AL79" s="587"/>
      <c r="AM79" s="587"/>
      <c r="AN79" s="587"/>
      <c r="AO79" s="587"/>
      <c r="AP79" s="587"/>
      <c r="AQ79" s="587"/>
      <c r="AR79" s="587"/>
      <c r="AS79" s="587"/>
      <c r="AT79" s="587"/>
      <c r="AU79" s="587"/>
      <c r="AV79" s="587"/>
      <c r="AW79" s="587"/>
      <c r="AX79" s="587"/>
      <c r="AY79" s="587"/>
    </row>
    <row r="80" spans="2:51" ht="146.25" customHeight="1" thickBot="1" thickTop="1">
      <c r="B80" s="192" t="s">
        <v>37</v>
      </c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4" t="s">
        <v>38</v>
      </c>
      <c r="U80" s="566" t="s">
        <v>39</v>
      </c>
      <c r="V80" s="567"/>
      <c r="W80" s="566" t="s">
        <v>40</v>
      </c>
      <c r="X80" s="567"/>
      <c r="Y80" s="568" t="s">
        <v>41</v>
      </c>
      <c r="Z80" s="569"/>
      <c r="AA80" s="195"/>
      <c r="AB80" s="196" t="s">
        <v>37</v>
      </c>
      <c r="AC80" s="570" t="s">
        <v>136</v>
      </c>
      <c r="AD80" s="571"/>
      <c r="AE80" s="571"/>
      <c r="AF80" s="571"/>
      <c r="AG80" s="571"/>
      <c r="AH80" s="571"/>
      <c r="AI80" s="571"/>
      <c r="AJ80" s="571"/>
      <c r="AK80" s="571"/>
      <c r="AL80" s="571"/>
      <c r="AM80" s="571"/>
      <c r="AN80" s="571"/>
      <c r="AO80" s="571"/>
      <c r="AP80" s="571"/>
      <c r="AQ80" s="571"/>
      <c r="AR80" s="571"/>
      <c r="AS80" s="572"/>
      <c r="AT80" s="573" t="s">
        <v>39</v>
      </c>
      <c r="AU80" s="574"/>
      <c r="AV80" s="574"/>
      <c r="AW80" s="574"/>
      <c r="AX80" s="574"/>
      <c r="AY80" s="575"/>
    </row>
    <row r="81" spans="2:51" ht="97.5" customHeight="1" thickBot="1">
      <c r="B81" s="197" t="s">
        <v>112</v>
      </c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269" t="s">
        <v>103</v>
      </c>
      <c r="U81" s="576" t="s">
        <v>133</v>
      </c>
      <c r="V81" s="577"/>
      <c r="W81" s="578">
        <v>5</v>
      </c>
      <c r="X81" s="579"/>
      <c r="Y81" s="580">
        <v>6</v>
      </c>
      <c r="Z81" s="581"/>
      <c r="AA81" s="199"/>
      <c r="AB81" s="200">
        <v>1</v>
      </c>
      <c r="AC81" s="363" t="s">
        <v>113</v>
      </c>
      <c r="AD81" s="364"/>
      <c r="AE81" s="364"/>
      <c r="AF81" s="364"/>
      <c r="AG81" s="364"/>
      <c r="AH81" s="364"/>
      <c r="AI81" s="364"/>
      <c r="AJ81" s="364"/>
      <c r="AK81" s="364"/>
      <c r="AL81" s="364"/>
      <c r="AM81" s="364"/>
      <c r="AN81" s="364"/>
      <c r="AO81" s="364"/>
      <c r="AP81" s="364"/>
      <c r="AQ81" s="364"/>
      <c r="AR81" s="364"/>
      <c r="AS81" s="365"/>
      <c r="AT81" s="582" t="s">
        <v>134</v>
      </c>
      <c r="AU81" s="583"/>
      <c r="AV81" s="583"/>
      <c r="AW81" s="583"/>
      <c r="AX81" s="583"/>
      <c r="AY81" s="584"/>
    </row>
    <row r="82" spans="2:51" ht="34.5" customHeight="1">
      <c r="B82" s="201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3"/>
      <c r="U82" s="203"/>
      <c r="V82" s="204"/>
      <c r="W82" s="205"/>
      <c r="X82" s="205"/>
      <c r="Y82" s="206"/>
      <c r="Z82" s="206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8"/>
      <c r="AU82" s="8"/>
      <c r="AV82" s="8"/>
      <c r="AW82" s="8"/>
      <c r="AX82" s="8"/>
      <c r="AY82" s="8"/>
    </row>
    <row r="83" spans="2:55" ht="39.75" customHeight="1"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438" t="s">
        <v>114</v>
      </c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</row>
    <row r="84" ht="12.75" customHeight="1" thickBot="1"/>
    <row r="85" spans="1:256" s="209" customFormat="1" ht="39.75" customHeight="1" thickTop="1">
      <c r="A85" s="2"/>
      <c r="B85" s="526" t="s">
        <v>42</v>
      </c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7"/>
      <c r="S85" s="527"/>
      <c r="T85" s="528"/>
      <c r="U85" s="534" t="s">
        <v>43</v>
      </c>
      <c r="V85" s="526" t="s">
        <v>44</v>
      </c>
      <c r="W85" s="527"/>
      <c r="X85" s="528"/>
      <c r="Y85" s="561" t="s">
        <v>45</v>
      </c>
      <c r="Z85" s="562"/>
      <c r="AA85" s="561" t="s">
        <v>46</v>
      </c>
      <c r="AB85" s="562"/>
      <c r="AC85" s="2"/>
      <c r="AD85" s="2"/>
      <c r="AE85" s="565"/>
      <c r="AF85" s="565"/>
      <c r="AG85" s="565"/>
      <c r="AH85" s="565"/>
      <c r="AI85" s="32"/>
      <c r="AJ85" s="32"/>
      <c r="AK85" s="468"/>
      <c r="AL85" s="468"/>
      <c r="AM85" s="468"/>
      <c r="AN85" s="468"/>
      <c r="AO85" s="468"/>
      <c r="AP85" s="468"/>
      <c r="AQ85" s="565"/>
      <c r="AR85" s="565"/>
      <c r="AS85" s="565"/>
      <c r="AT85" s="565"/>
      <c r="AU85" s="565"/>
      <c r="AV85" s="565"/>
      <c r="AW85" s="550"/>
      <c r="AX85" s="550"/>
      <c r="AY85" s="389"/>
      <c r="AZ85" s="389"/>
      <c r="BA85" s="389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209" customFormat="1" ht="73.5" customHeight="1" thickBot="1">
      <c r="A86" s="2"/>
      <c r="B86" s="529"/>
      <c r="C86" s="468"/>
      <c r="D86" s="468"/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530"/>
      <c r="U86" s="535"/>
      <c r="V86" s="529"/>
      <c r="W86" s="468"/>
      <c r="X86" s="530"/>
      <c r="Y86" s="563"/>
      <c r="Z86" s="564"/>
      <c r="AA86" s="563"/>
      <c r="AB86" s="564"/>
      <c r="AC86" s="2"/>
      <c r="AD86" s="2"/>
      <c r="AE86" s="565"/>
      <c r="AF86" s="565"/>
      <c r="AG86" s="565"/>
      <c r="AH86" s="565"/>
      <c r="AI86" s="32"/>
      <c r="AJ86" s="32"/>
      <c r="AK86" s="468"/>
      <c r="AL86" s="468"/>
      <c r="AM86" s="468"/>
      <c r="AN86" s="468"/>
      <c r="AO86" s="468"/>
      <c r="AP86" s="468"/>
      <c r="AQ86" s="565"/>
      <c r="AR86" s="565"/>
      <c r="AS86" s="565"/>
      <c r="AT86" s="565"/>
      <c r="AU86" s="565"/>
      <c r="AV86" s="565"/>
      <c r="AW86" s="550"/>
      <c r="AX86" s="550"/>
      <c r="AY86" s="389"/>
      <c r="AZ86" s="389"/>
      <c r="BA86" s="389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209" customFormat="1" ht="69" customHeight="1" thickBot="1" thickTop="1">
      <c r="A87" s="2"/>
      <c r="B87" s="531"/>
      <c r="C87" s="532"/>
      <c r="D87" s="532"/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  <c r="S87" s="532"/>
      <c r="T87" s="533"/>
      <c r="U87" s="536"/>
      <c r="V87" s="531"/>
      <c r="W87" s="532"/>
      <c r="X87" s="533"/>
      <c r="Y87" s="210" t="s">
        <v>47</v>
      </c>
      <c r="Z87" s="211" t="s">
        <v>48</v>
      </c>
      <c r="AA87" s="210" t="s">
        <v>47</v>
      </c>
      <c r="AB87" s="212" t="s">
        <v>48</v>
      </c>
      <c r="AC87" s="29"/>
      <c r="AD87" s="29"/>
      <c r="AE87" s="565"/>
      <c r="AF87" s="565"/>
      <c r="AG87" s="565"/>
      <c r="AH87" s="565"/>
      <c r="AI87" s="32"/>
      <c r="AJ87" s="32"/>
      <c r="AK87" s="468"/>
      <c r="AL87" s="468"/>
      <c r="AM87" s="468"/>
      <c r="AN87" s="468"/>
      <c r="AO87" s="468"/>
      <c r="AP87" s="468"/>
      <c r="AQ87" s="565"/>
      <c r="AR87" s="565"/>
      <c r="AS87" s="565"/>
      <c r="AT87" s="565"/>
      <c r="AU87" s="565"/>
      <c r="AV87" s="565"/>
      <c r="AW87" s="8"/>
      <c r="AX87" s="8"/>
      <c r="AY87" s="8"/>
      <c r="AZ87" s="8"/>
      <c r="BA87" s="8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209" customFormat="1" ht="39.75" customHeight="1" thickTop="1">
      <c r="A88" s="2"/>
      <c r="B88" s="526" t="s">
        <v>49</v>
      </c>
      <c r="C88" s="527"/>
      <c r="D88" s="527"/>
      <c r="E88" s="527"/>
      <c r="F88" s="527"/>
      <c r="G88" s="527"/>
      <c r="H88" s="527"/>
      <c r="I88" s="527"/>
      <c r="J88" s="527"/>
      <c r="K88" s="527"/>
      <c r="L88" s="527"/>
      <c r="M88" s="527"/>
      <c r="N88" s="527"/>
      <c r="O88" s="527"/>
      <c r="P88" s="527"/>
      <c r="Q88" s="527"/>
      <c r="R88" s="527"/>
      <c r="S88" s="527"/>
      <c r="T88" s="528"/>
      <c r="U88" s="539" t="s">
        <v>116</v>
      </c>
      <c r="V88" s="541" t="s">
        <v>80</v>
      </c>
      <c r="W88" s="542"/>
      <c r="X88" s="543"/>
      <c r="Y88" s="547">
        <v>3</v>
      </c>
      <c r="Z88" s="548"/>
      <c r="AA88" s="557">
        <f>Y88*U88</f>
        <v>60</v>
      </c>
      <c r="AB88" s="537"/>
      <c r="AC88" s="29"/>
      <c r="AD88" s="29"/>
      <c r="AE88" s="394"/>
      <c r="AF88" s="394"/>
      <c r="AG88" s="394"/>
      <c r="AH88" s="394"/>
      <c r="AI88" s="28"/>
      <c r="AJ88" s="28"/>
      <c r="AK88" s="504"/>
      <c r="AL88" s="504"/>
      <c r="AM88" s="504"/>
      <c r="AN88" s="504"/>
      <c r="AO88" s="491"/>
      <c r="AP88" s="491"/>
      <c r="AQ88" s="492"/>
      <c r="AR88" s="492"/>
      <c r="AS88" s="492"/>
      <c r="AT88" s="492"/>
      <c r="AU88" s="492"/>
      <c r="AV88" s="492"/>
      <c r="AW88" s="213"/>
      <c r="AX88" s="213"/>
      <c r="AY88" s="214"/>
      <c r="AZ88" s="8"/>
      <c r="BA88" s="8"/>
      <c r="BB88" s="8"/>
      <c r="BC88" s="8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209" customFormat="1" ht="39.75" customHeight="1">
      <c r="A89" s="2"/>
      <c r="B89" s="529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530"/>
      <c r="U89" s="551"/>
      <c r="V89" s="552"/>
      <c r="W89" s="553"/>
      <c r="X89" s="554"/>
      <c r="Y89" s="555"/>
      <c r="Z89" s="556"/>
      <c r="AA89" s="558"/>
      <c r="AB89" s="560"/>
      <c r="AC89" s="215"/>
      <c r="AD89" s="215"/>
      <c r="AE89" s="394"/>
      <c r="AF89" s="394"/>
      <c r="AG89" s="394"/>
      <c r="AH89" s="394"/>
      <c r="AI89" s="28"/>
      <c r="AJ89" s="28"/>
      <c r="AK89" s="504"/>
      <c r="AL89" s="504"/>
      <c r="AM89" s="504"/>
      <c r="AN89" s="504"/>
      <c r="AO89" s="491"/>
      <c r="AP89" s="491"/>
      <c r="AQ89" s="492"/>
      <c r="AR89" s="492"/>
      <c r="AS89" s="492"/>
      <c r="AT89" s="492"/>
      <c r="AU89" s="492"/>
      <c r="AV89" s="492"/>
      <c r="AW89" s="213"/>
      <c r="AX89" s="213"/>
      <c r="AY89" s="214"/>
      <c r="AZ89" s="8"/>
      <c r="BA89" s="8"/>
      <c r="BB89" s="8"/>
      <c r="BC89" s="8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209" customFormat="1" ht="63" customHeight="1" thickBot="1">
      <c r="A90" s="2"/>
      <c r="B90" s="531"/>
      <c r="C90" s="532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32"/>
      <c r="T90" s="533"/>
      <c r="U90" s="540"/>
      <c r="V90" s="544"/>
      <c r="W90" s="545"/>
      <c r="X90" s="546"/>
      <c r="Y90" s="516"/>
      <c r="Z90" s="549"/>
      <c r="AA90" s="559"/>
      <c r="AB90" s="538"/>
      <c r="AC90" s="215"/>
      <c r="AD90" s="215"/>
      <c r="AE90" s="394"/>
      <c r="AF90" s="394"/>
      <c r="AG90" s="394"/>
      <c r="AH90" s="394"/>
      <c r="AI90" s="28"/>
      <c r="AJ90" s="28"/>
      <c r="AK90" s="504"/>
      <c r="AL90" s="504"/>
      <c r="AM90" s="504"/>
      <c r="AN90" s="504"/>
      <c r="AO90" s="491"/>
      <c r="AP90" s="491"/>
      <c r="AQ90" s="492"/>
      <c r="AR90" s="492"/>
      <c r="AS90" s="492"/>
      <c r="AT90" s="492"/>
      <c r="AU90" s="492"/>
      <c r="AV90" s="492"/>
      <c r="AW90" s="213"/>
      <c r="AX90" s="213"/>
      <c r="AY90" s="214"/>
      <c r="AZ90" s="8"/>
      <c r="BA90" s="8"/>
      <c r="BB90" s="8"/>
      <c r="BC90" s="8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209" customFormat="1" ht="39.75" customHeight="1" thickTop="1">
      <c r="A91" s="2"/>
      <c r="B91" s="526" t="s">
        <v>50</v>
      </c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8"/>
      <c r="U91" s="539" t="s">
        <v>112</v>
      </c>
      <c r="V91" s="541" t="s">
        <v>100</v>
      </c>
      <c r="W91" s="542"/>
      <c r="X91" s="543"/>
      <c r="Y91" s="547">
        <v>3</v>
      </c>
      <c r="Z91" s="548"/>
      <c r="AA91" s="515" t="s">
        <v>157</v>
      </c>
      <c r="AB91" s="537"/>
      <c r="AC91" s="215"/>
      <c r="AD91" s="215"/>
      <c r="AE91" s="394"/>
      <c r="AF91" s="394"/>
      <c r="AG91" s="394"/>
      <c r="AH91" s="394"/>
      <c r="AI91" s="28"/>
      <c r="AJ91" s="28"/>
      <c r="AK91" s="504"/>
      <c r="AL91" s="504"/>
      <c r="AM91" s="504"/>
      <c r="AN91" s="504"/>
      <c r="AO91" s="491"/>
      <c r="AP91" s="491"/>
      <c r="AQ91" s="492"/>
      <c r="AR91" s="492"/>
      <c r="AS91" s="492"/>
      <c r="AT91" s="492"/>
      <c r="AU91" s="492"/>
      <c r="AV91" s="492"/>
      <c r="AW91" s="213"/>
      <c r="AX91" s="213"/>
      <c r="AY91" s="214"/>
      <c r="AZ91" s="8"/>
      <c r="BA91" s="8"/>
      <c r="BB91" s="8"/>
      <c r="BC91" s="8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209" customFormat="1" ht="63" customHeight="1" thickBot="1">
      <c r="A92" s="2"/>
      <c r="B92" s="531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2"/>
      <c r="P92" s="532"/>
      <c r="Q92" s="532"/>
      <c r="R92" s="532"/>
      <c r="S92" s="532"/>
      <c r="T92" s="533"/>
      <c r="U92" s="540"/>
      <c r="V92" s="544"/>
      <c r="W92" s="545"/>
      <c r="X92" s="546"/>
      <c r="Y92" s="516"/>
      <c r="Z92" s="549"/>
      <c r="AA92" s="516"/>
      <c r="AB92" s="538"/>
      <c r="AC92" s="206"/>
      <c r="AD92" s="206"/>
      <c r="AE92" s="394"/>
      <c r="AF92" s="394"/>
      <c r="AG92" s="394"/>
      <c r="AH92" s="394"/>
      <c r="AI92" s="28"/>
      <c r="AJ92" s="28"/>
      <c r="AK92" s="504"/>
      <c r="AL92" s="504"/>
      <c r="AM92" s="504"/>
      <c r="AN92" s="504"/>
      <c r="AO92" s="491"/>
      <c r="AP92" s="491"/>
      <c r="AQ92" s="492"/>
      <c r="AR92" s="492"/>
      <c r="AS92" s="492"/>
      <c r="AT92" s="492"/>
      <c r="AU92" s="492"/>
      <c r="AV92" s="492"/>
      <c r="AW92" s="213"/>
      <c r="AX92" s="213"/>
      <c r="AY92" s="214"/>
      <c r="AZ92" s="8"/>
      <c r="BA92" s="8"/>
      <c r="BB92" s="8"/>
      <c r="BC92" s="8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209" customFormat="1" ht="126" customHeight="1" thickTop="1">
      <c r="A93" s="2"/>
      <c r="B93" s="526" t="s">
        <v>51</v>
      </c>
      <c r="C93" s="527"/>
      <c r="D93" s="527"/>
      <c r="E93" s="527"/>
      <c r="F93" s="527"/>
      <c r="G93" s="527"/>
      <c r="H93" s="527"/>
      <c r="I93" s="527"/>
      <c r="J93" s="527"/>
      <c r="K93" s="527"/>
      <c r="L93" s="527"/>
      <c r="M93" s="527"/>
      <c r="N93" s="527"/>
      <c r="O93" s="527"/>
      <c r="P93" s="527"/>
      <c r="Q93" s="527"/>
      <c r="R93" s="527"/>
      <c r="S93" s="527"/>
      <c r="T93" s="528"/>
      <c r="U93" s="534" t="s">
        <v>58</v>
      </c>
      <c r="V93" s="541" t="s">
        <v>115</v>
      </c>
      <c r="W93" s="542"/>
      <c r="X93" s="543"/>
      <c r="Y93" s="547">
        <v>3</v>
      </c>
      <c r="Z93" s="548"/>
      <c r="AA93" s="515">
        <f>Y93*U93</f>
        <v>6</v>
      </c>
      <c r="AB93" s="537"/>
      <c r="AC93" s="206"/>
      <c r="AD93" s="206"/>
      <c r="AE93" s="394"/>
      <c r="AF93" s="394"/>
      <c r="AG93" s="394"/>
      <c r="AH93" s="394"/>
      <c r="AI93" s="28"/>
      <c r="AJ93" s="28"/>
      <c r="AK93" s="468"/>
      <c r="AL93" s="468"/>
      <c r="AM93" s="468"/>
      <c r="AN93" s="468"/>
      <c r="AO93" s="491"/>
      <c r="AP93" s="491"/>
      <c r="AQ93" s="15"/>
      <c r="AR93" s="15"/>
      <c r="AS93" s="15"/>
      <c r="AT93" s="15"/>
      <c r="AU93" s="15"/>
      <c r="AV93" s="15"/>
      <c r="AW93" s="213"/>
      <c r="AX93" s="213"/>
      <c r="AY93" s="214"/>
      <c r="AZ93" s="8"/>
      <c r="BA93" s="8"/>
      <c r="BB93" s="8"/>
      <c r="BC93" s="8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209" customFormat="1" ht="9" customHeight="1">
      <c r="A94" s="2"/>
      <c r="B94" s="529"/>
      <c r="C94" s="468"/>
      <c r="D94" s="468"/>
      <c r="E94" s="468"/>
      <c r="F94" s="468"/>
      <c r="G94" s="468"/>
      <c r="H94" s="468"/>
      <c r="I94" s="468"/>
      <c r="J94" s="468"/>
      <c r="K94" s="468"/>
      <c r="L94" s="468"/>
      <c r="M94" s="468"/>
      <c r="N94" s="468"/>
      <c r="O94" s="468"/>
      <c r="P94" s="468"/>
      <c r="Q94" s="468"/>
      <c r="R94" s="468"/>
      <c r="S94" s="468"/>
      <c r="T94" s="530"/>
      <c r="U94" s="535"/>
      <c r="V94" s="552"/>
      <c r="W94" s="553"/>
      <c r="X94" s="554"/>
      <c r="Y94" s="555"/>
      <c r="Z94" s="556"/>
      <c r="AA94" s="640"/>
      <c r="AB94" s="560"/>
      <c r="AC94" s="206"/>
      <c r="AD94" s="206"/>
      <c r="AE94" s="394"/>
      <c r="AF94" s="394"/>
      <c r="AG94" s="394"/>
      <c r="AH94" s="394"/>
      <c r="AI94" s="28"/>
      <c r="AJ94" s="28"/>
      <c r="AK94" s="468"/>
      <c r="AL94" s="468"/>
      <c r="AM94" s="468"/>
      <c r="AN94" s="468"/>
      <c r="AO94" s="491"/>
      <c r="AP94" s="491"/>
      <c r="AQ94" s="492"/>
      <c r="AR94" s="492"/>
      <c r="AS94" s="492"/>
      <c r="AT94" s="492"/>
      <c r="AU94" s="492"/>
      <c r="AV94" s="492"/>
      <c r="AW94" s="213"/>
      <c r="AX94" s="213"/>
      <c r="AY94" s="214"/>
      <c r="AZ94" s="8"/>
      <c r="BA94" s="8"/>
      <c r="BB94" s="8"/>
      <c r="BC94" s="8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09" customFormat="1" ht="12.75" customHeight="1" thickBot="1">
      <c r="A95" s="2"/>
      <c r="B95" s="531"/>
      <c r="C95" s="532"/>
      <c r="D95" s="532"/>
      <c r="E95" s="532"/>
      <c r="F95" s="532"/>
      <c r="G95" s="532"/>
      <c r="H95" s="532"/>
      <c r="I95" s="532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3"/>
      <c r="U95" s="536"/>
      <c r="V95" s="544"/>
      <c r="W95" s="545"/>
      <c r="X95" s="546"/>
      <c r="Y95" s="516"/>
      <c r="Z95" s="549"/>
      <c r="AA95" s="641"/>
      <c r="AB95" s="538"/>
      <c r="AC95" s="215"/>
      <c r="AD95" s="215"/>
      <c r="AE95" s="468"/>
      <c r="AF95" s="468"/>
      <c r="AG95" s="468"/>
      <c r="AH95" s="468"/>
      <c r="AI95" s="30"/>
      <c r="AJ95" s="30"/>
      <c r="AK95" s="468"/>
      <c r="AL95" s="468"/>
      <c r="AM95" s="468"/>
      <c r="AN95" s="468"/>
      <c r="AO95" s="491"/>
      <c r="AP95" s="491"/>
      <c r="AQ95" s="492"/>
      <c r="AR95" s="492"/>
      <c r="AS95" s="492"/>
      <c r="AT95" s="492"/>
      <c r="AU95" s="492"/>
      <c r="AV95" s="492"/>
      <c r="AW95" s="213"/>
      <c r="AX95" s="213"/>
      <c r="AY95" s="214"/>
      <c r="AZ95" s="8"/>
      <c r="BA95" s="8"/>
      <c r="BB95" s="8"/>
      <c r="BC95" s="8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218" customFormat="1" ht="104.25" customHeight="1" thickBot="1" thickTop="1">
      <c r="A96" s="2"/>
      <c r="B96" s="517" t="s">
        <v>121</v>
      </c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9"/>
      <c r="U96" s="208" t="s">
        <v>117</v>
      </c>
      <c r="V96" s="505" t="s">
        <v>80</v>
      </c>
      <c r="W96" s="506"/>
      <c r="X96" s="507"/>
      <c r="Y96" s="274">
        <v>3</v>
      </c>
      <c r="Z96" s="216"/>
      <c r="AA96" s="275">
        <v>6</v>
      </c>
      <c r="AB96" s="217"/>
      <c r="AC96" s="215"/>
      <c r="AD96" s="215"/>
      <c r="AE96" s="468"/>
      <c r="AF96" s="468"/>
      <c r="AG96" s="468"/>
      <c r="AH96" s="468"/>
      <c r="AI96" s="30"/>
      <c r="AJ96" s="30"/>
      <c r="AK96" s="468"/>
      <c r="AL96" s="468"/>
      <c r="AM96" s="468"/>
      <c r="AN96" s="468"/>
      <c r="AO96" s="491"/>
      <c r="AP96" s="491"/>
      <c r="AQ96" s="492"/>
      <c r="AR96" s="492"/>
      <c r="AS96" s="492"/>
      <c r="AT96" s="492"/>
      <c r="AU96" s="492"/>
      <c r="AV96" s="492"/>
      <c r="AW96" s="213"/>
      <c r="AX96" s="213"/>
      <c r="AY96" s="214"/>
      <c r="AZ96" s="8"/>
      <c r="BA96" s="8"/>
      <c r="BB96" s="8"/>
      <c r="BC96" s="8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209" customFormat="1" ht="73.5" customHeight="1" thickBot="1" thickTop="1">
      <c r="A97" s="2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02"/>
      <c r="M97" s="202"/>
      <c r="N97" s="202"/>
      <c r="O97" s="202"/>
      <c r="P97" s="202"/>
      <c r="Q97" s="202"/>
      <c r="R97" s="202"/>
      <c r="S97" s="202"/>
      <c r="T97" s="201" t="s">
        <v>52</v>
      </c>
      <c r="U97" s="219" t="s">
        <v>72</v>
      </c>
      <c r="V97" s="220"/>
      <c r="W97" s="220"/>
      <c r="X97" s="502" t="s">
        <v>52</v>
      </c>
      <c r="Y97" s="502"/>
      <c r="Z97" s="503"/>
      <c r="AA97" s="276" t="s">
        <v>158</v>
      </c>
      <c r="AB97" s="221"/>
      <c r="AC97" s="222"/>
      <c r="AD97" s="206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504"/>
      <c r="AV97" s="504"/>
      <c r="AW97" s="504"/>
      <c r="AX97" s="504"/>
      <c r="AY97" s="504"/>
      <c r="AZ97" s="504"/>
      <c r="BA97" s="213"/>
      <c r="BB97" s="8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231" customFormat="1" ht="30" customHeight="1" thickTop="1">
      <c r="A98" s="2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23"/>
      <c r="M98" s="224"/>
      <c r="N98" s="224"/>
      <c r="O98" s="224"/>
      <c r="P98" s="224"/>
      <c r="Q98" s="224"/>
      <c r="R98" s="224"/>
      <c r="S98" s="225"/>
      <c r="T98" s="2"/>
      <c r="U98" s="226"/>
      <c r="V98" s="227"/>
      <c r="W98" s="222"/>
      <c r="X98" s="222"/>
      <c r="Y98" s="228"/>
      <c r="Z98" s="228"/>
      <c r="AA98" s="228"/>
      <c r="AB98" s="229"/>
      <c r="AC98" s="229"/>
      <c r="AD98" s="229"/>
      <c r="AE98" s="229"/>
      <c r="AF98" s="229"/>
      <c r="AG98" s="490"/>
      <c r="AH98" s="490"/>
      <c r="AI98" s="490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0"/>
      <c r="AX98" s="490"/>
      <c r="AY98" s="490"/>
      <c r="AZ98" s="490"/>
      <c r="BA98" s="490"/>
      <c r="BB98" s="230"/>
      <c r="BC98" s="230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2:55" ht="30" customHeight="1"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02"/>
      <c r="M99" s="202"/>
      <c r="N99" s="202"/>
      <c r="O99" s="202"/>
      <c r="P99" s="202"/>
      <c r="Q99" s="202"/>
      <c r="R99" s="202"/>
      <c r="S99" s="202"/>
      <c r="U99" s="226"/>
      <c r="V99" s="227"/>
      <c r="W99" s="222"/>
      <c r="X99" s="222"/>
      <c r="Y99" s="228"/>
      <c r="Z99" s="228"/>
      <c r="AA99" s="228"/>
      <c r="AB99" s="229"/>
      <c r="AC99" s="229"/>
      <c r="AD99" s="229"/>
      <c r="AE99" s="229"/>
      <c r="AF99" s="229"/>
      <c r="AG99" s="351"/>
      <c r="AH99" s="351"/>
      <c r="AI99" s="351"/>
      <c r="AJ99" s="351"/>
      <c r="AK99" s="351"/>
      <c r="AL99" s="351"/>
      <c r="AM99" s="351"/>
      <c r="AN99" s="351"/>
      <c r="AO99" s="351"/>
      <c r="AP99" s="351"/>
      <c r="AQ99" s="351"/>
      <c r="AR99" s="351"/>
      <c r="AS99" s="351"/>
      <c r="AT99" s="351"/>
      <c r="AU99" s="351"/>
      <c r="AV99" s="351"/>
      <c r="AW99" s="351"/>
      <c r="AX99" s="351"/>
      <c r="AY99" s="351"/>
      <c r="AZ99" s="351"/>
      <c r="BA99" s="351"/>
      <c r="BB99" s="230"/>
      <c r="BC99" s="230"/>
    </row>
    <row r="100" spans="2:55" ht="30" customHeight="1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02"/>
      <c r="M100" s="202"/>
      <c r="N100" s="202"/>
      <c r="O100" s="202"/>
      <c r="P100" s="202"/>
      <c r="Q100" s="202"/>
      <c r="R100" s="202"/>
      <c r="S100" s="202"/>
      <c r="U100" s="226"/>
      <c r="V100" s="227"/>
      <c r="W100" s="222"/>
      <c r="X100" s="222"/>
      <c r="Y100" s="228"/>
      <c r="Z100" s="228"/>
      <c r="AA100" s="228"/>
      <c r="AB100" s="229"/>
      <c r="AC100" s="229"/>
      <c r="AD100" s="229"/>
      <c r="AE100" s="229"/>
      <c r="AF100" s="229"/>
      <c r="AG100" s="351"/>
      <c r="AH100" s="351"/>
      <c r="AI100" s="351"/>
      <c r="AJ100" s="351"/>
      <c r="AK100" s="351"/>
      <c r="AL100" s="351"/>
      <c r="AM100" s="351"/>
      <c r="AN100" s="351"/>
      <c r="AO100" s="351"/>
      <c r="AP100" s="351"/>
      <c r="AQ100" s="351"/>
      <c r="AR100" s="351"/>
      <c r="AS100" s="351"/>
      <c r="AT100" s="351"/>
      <c r="AU100" s="351"/>
      <c r="AV100" s="351"/>
      <c r="AW100" s="351"/>
      <c r="AX100" s="351"/>
      <c r="AY100" s="351"/>
      <c r="AZ100" s="351"/>
      <c r="BA100" s="351"/>
      <c r="BB100" s="230"/>
      <c r="BC100" s="230"/>
    </row>
    <row r="101" spans="2:53" ht="60.75" customHeight="1" thickBot="1"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427" t="s">
        <v>59</v>
      </c>
      <c r="V101" s="427"/>
      <c r="W101" s="427"/>
      <c r="X101" s="427"/>
      <c r="AB101" s="23"/>
      <c r="AC101" s="23"/>
      <c r="AG101" s="490"/>
      <c r="AH101" s="490"/>
      <c r="AI101" s="490"/>
      <c r="AJ101" s="490"/>
      <c r="AK101" s="490"/>
      <c r="AL101" s="490"/>
      <c r="AM101" s="490"/>
      <c r="AN101" s="490"/>
      <c r="AO101" s="490"/>
      <c r="AP101" s="490"/>
      <c r="AQ101" s="490"/>
      <c r="AR101" s="490"/>
      <c r="AS101" s="490"/>
      <c r="AT101" s="490"/>
      <c r="AU101" s="490"/>
      <c r="AV101" s="490"/>
      <c r="AW101" s="490"/>
      <c r="AX101" s="490"/>
      <c r="AY101" s="490"/>
      <c r="AZ101" s="490"/>
      <c r="BA101" s="490"/>
    </row>
    <row r="102" spans="2:57" ht="67.5" customHeight="1" thickBot="1">
      <c r="B102" s="232">
        <v>1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638" t="s">
        <v>55</v>
      </c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1"/>
      <c r="AE102" s="638" t="s">
        <v>164</v>
      </c>
      <c r="AF102" s="480"/>
      <c r="AG102" s="480"/>
      <c r="AH102" s="480"/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0"/>
      <c r="AS102" s="480"/>
      <c r="AT102" s="480"/>
      <c r="AU102" s="480"/>
      <c r="AV102" s="480"/>
      <c r="AW102" s="480"/>
      <c r="AX102" s="480"/>
      <c r="AY102" s="480"/>
      <c r="AZ102" s="480"/>
      <c r="BA102" s="480"/>
      <c r="BB102" s="480"/>
      <c r="BC102" s="480"/>
      <c r="BD102" s="480"/>
      <c r="BE102" s="481"/>
    </row>
    <row r="103" spans="3:57" ht="22.5" customHeight="1"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2:56" ht="51.75" customHeight="1"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 t="s">
        <v>167</v>
      </c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233"/>
    </row>
    <row r="105" spans="2:56" ht="51.75" customHeight="1"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233"/>
    </row>
    <row r="106" spans="21:52" ht="51.75" customHeight="1">
      <c r="U106" s="97"/>
      <c r="V106" s="235" t="s">
        <v>53</v>
      </c>
      <c r="W106" s="236"/>
      <c r="X106" s="237"/>
      <c r="Y106" s="238"/>
      <c r="Z106" s="238"/>
      <c r="AA106" s="239" t="s">
        <v>120</v>
      </c>
      <c r="AB106" s="13"/>
      <c r="AC106" s="239"/>
      <c r="AD106" s="240" t="s">
        <v>54</v>
      </c>
      <c r="AE106" s="241"/>
      <c r="AF106" s="240"/>
      <c r="AG106" s="2"/>
      <c r="AH106" s="229"/>
      <c r="AI106" s="229"/>
      <c r="AJ106" s="476" t="s">
        <v>95</v>
      </c>
      <c r="AK106" s="476"/>
      <c r="AL106" s="476"/>
      <c r="AM106" s="476"/>
      <c r="AN106" s="476"/>
      <c r="AO106" s="476"/>
      <c r="AP106" s="476"/>
      <c r="AQ106" s="476"/>
      <c r="AR106" s="242"/>
      <c r="AS106" s="242"/>
      <c r="AT106" s="243"/>
      <c r="AU106" s="239" t="s">
        <v>94</v>
      </c>
      <c r="AV106" s="239"/>
      <c r="AW106" s="239"/>
      <c r="AX106" s="244"/>
      <c r="AY106" s="239"/>
      <c r="AZ106" s="240" t="s">
        <v>54</v>
      </c>
    </row>
    <row r="107" spans="31:52" s="245" customFormat="1" ht="39.75" customHeight="1">
      <c r="AE107" s="246"/>
      <c r="AF107" s="246"/>
      <c r="AH107" s="247"/>
      <c r="AI107" s="247"/>
      <c r="AJ107" s="247"/>
      <c r="AK107" s="247"/>
      <c r="AL107" s="247"/>
      <c r="AM107" s="247"/>
      <c r="AN107" s="247"/>
      <c r="AO107" s="246"/>
      <c r="AP107" s="248"/>
      <c r="AQ107" s="246"/>
      <c r="AS107" s="249"/>
      <c r="AU107" s="250"/>
      <c r="AW107" s="246"/>
      <c r="AX107" s="246"/>
      <c r="AY107" s="246"/>
      <c r="AZ107" s="246"/>
    </row>
    <row r="108" spans="21:53" ht="14.25" customHeight="1">
      <c r="U108" s="2"/>
      <c r="V108" s="230"/>
      <c r="W108" s="230"/>
      <c r="X108" s="230"/>
      <c r="Y108" s="251"/>
      <c r="Z108" s="251"/>
      <c r="AA108" s="251"/>
      <c r="AB108" s="251"/>
      <c r="AC108" s="251"/>
      <c r="AD108" s="251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230"/>
      <c r="AT108" s="230"/>
      <c r="AU108" s="230"/>
      <c r="AV108" s="230"/>
      <c r="AW108" s="230"/>
      <c r="AX108" s="230"/>
      <c r="AY108" s="230"/>
      <c r="AZ108" s="230"/>
      <c r="BA108" s="230"/>
    </row>
    <row r="109" spans="2:53" ht="60" customHeight="1">
      <c r="B109" s="97"/>
      <c r="U109" s="2"/>
      <c r="V109" s="2"/>
      <c r="W109" s="2"/>
      <c r="X109" s="2"/>
      <c r="Y109" s="2"/>
      <c r="Z109" s="2"/>
      <c r="AA109" s="2"/>
      <c r="AB109" s="2"/>
      <c r="AC109" s="2"/>
      <c r="AD109" s="251"/>
      <c r="AE109" s="234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230"/>
      <c r="AT109" s="230"/>
      <c r="AU109" s="230"/>
      <c r="AV109" s="230"/>
      <c r="AW109" s="230"/>
      <c r="AX109" s="230"/>
      <c r="AY109" s="230"/>
      <c r="AZ109" s="230"/>
      <c r="BA109" s="230"/>
    </row>
    <row r="110" spans="21:29" ht="90" customHeight="1">
      <c r="U110" s="2"/>
      <c r="V110" s="2"/>
      <c r="W110" s="2"/>
      <c r="X110" s="2"/>
      <c r="Y110" s="2"/>
      <c r="Z110" s="2"/>
      <c r="AA110" s="2"/>
      <c r="AB110" s="2"/>
      <c r="AC110" s="2"/>
    </row>
    <row r="113" spans="42:52" ht="81.75" customHeight="1"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</sheetData>
  <sheetProtection/>
  <mergeCells count="224">
    <mergeCell ref="W26:AD26"/>
    <mergeCell ref="V93:X95"/>
    <mergeCell ref="Y93:Y95"/>
    <mergeCell ref="Z93:Z95"/>
    <mergeCell ref="AA93:AA95"/>
    <mergeCell ref="AB93:AB95"/>
    <mergeCell ref="T27:V27"/>
    <mergeCell ref="W27:AC27"/>
    <mergeCell ref="T32:V32"/>
    <mergeCell ref="W32:AB32"/>
    <mergeCell ref="AJ106:AQ106"/>
    <mergeCell ref="T102:AD102"/>
    <mergeCell ref="AE102:BE102"/>
    <mergeCell ref="AQ94:AV94"/>
    <mergeCell ref="AE95:AH96"/>
    <mergeCell ref="B28:AD28"/>
    <mergeCell ref="B29:BE29"/>
    <mergeCell ref="B30:V31"/>
    <mergeCell ref="W30:AB31"/>
    <mergeCell ref="AC30:AD30"/>
    <mergeCell ref="B2:BA2"/>
    <mergeCell ref="B3:BA3"/>
    <mergeCell ref="T4:U4"/>
    <mergeCell ref="X4:AO4"/>
    <mergeCell ref="B5:V5"/>
    <mergeCell ref="X5:AQ5"/>
    <mergeCell ref="AU5:AY5"/>
    <mergeCell ref="AZ5:BE5"/>
    <mergeCell ref="W6:AB6"/>
    <mergeCell ref="AD6:AS6"/>
    <mergeCell ref="AZ6:BC6"/>
    <mergeCell ref="A7:V7"/>
    <mergeCell ref="AE7:AS7"/>
    <mergeCell ref="AZ7:BD7"/>
    <mergeCell ref="W7:AA7"/>
    <mergeCell ref="T8:V8"/>
    <mergeCell ref="W8:AB8"/>
    <mergeCell ref="AD8:AS8"/>
    <mergeCell ref="W9:AB9"/>
    <mergeCell ref="AE9:AQ9"/>
    <mergeCell ref="AZ8:BE8"/>
    <mergeCell ref="AQ14:AQ17"/>
    <mergeCell ref="B11:B17"/>
    <mergeCell ref="T11:V17"/>
    <mergeCell ref="W11:AD17"/>
    <mergeCell ref="AE11:AF13"/>
    <mergeCell ref="AG11:AN13"/>
    <mergeCell ref="AO11:AO17"/>
    <mergeCell ref="AW14:AW17"/>
    <mergeCell ref="AP11:AW13"/>
    <mergeCell ref="AX11:BE11"/>
    <mergeCell ref="AX12:BE12"/>
    <mergeCell ref="AX13:BE13"/>
    <mergeCell ref="AE14:AE17"/>
    <mergeCell ref="AF14:AF17"/>
    <mergeCell ref="AG14:AG17"/>
    <mergeCell ref="AH14:AN14"/>
    <mergeCell ref="AP14:AP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R14:AR17"/>
    <mergeCell ref="AS14:AS17"/>
    <mergeCell ref="BK15:BK17"/>
    <mergeCell ref="AX16:AX17"/>
    <mergeCell ref="AY16:BA16"/>
    <mergeCell ref="BB16:BB17"/>
    <mergeCell ref="BC16:BE16"/>
    <mergeCell ref="T18:V18"/>
    <mergeCell ref="W18:AD18"/>
    <mergeCell ref="AT14:AT17"/>
    <mergeCell ref="AU14:AU17"/>
    <mergeCell ref="AV14:AV17"/>
    <mergeCell ref="B19:BE19"/>
    <mergeCell ref="BI19:BI24"/>
    <mergeCell ref="B23:BE23"/>
    <mergeCell ref="T24:V24"/>
    <mergeCell ref="W24:AD24"/>
    <mergeCell ref="T25:V25"/>
    <mergeCell ref="W25:AC25"/>
    <mergeCell ref="T33:V33"/>
    <mergeCell ref="W33:AB33"/>
    <mergeCell ref="B34:AD34"/>
    <mergeCell ref="B35:BE35"/>
    <mergeCell ref="B36:V37"/>
    <mergeCell ref="W36:AB37"/>
    <mergeCell ref="AC36:AD36"/>
    <mergeCell ref="T40:AB40"/>
    <mergeCell ref="T38:AB38"/>
    <mergeCell ref="T39:V39"/>
    <mergeCell ref="W39:AB39"/>
    <mergeCell ref="T41:V41"/>
    <mergeCell ref="W41:AB41"/>
    <mergeCell ref="B44:AD44"/>
    <mergeCell ref="B45:AD45"/>
    <mergeCell ref="B46:BE46"/>
    <mergeCell ref="B47:BE47"/>
    <mergeCell ref="T49:V49"/>
    <mergeCell ref="W49:AD49"/>
    <mergeCell ref="T50:V50"/>
    <mergeCell ref="W50:AD50"/>
    <mergeCell ref="T51:V51"/>
    <mergeCell ref="W51:AD51"/>
    <mergeCell ref="T52:V52"/>
    <mergeCell ref="W52:AD52"/>
    <mergeCell ref="T54:V54"/>
    <mergeCell ref="W54:AD54"/>
    <mergeCell ref="B55:AD55"/>
    <mergeCell ref="B56:BE56"/>
    <mergeCell ref="W53:AD53"/>
    <mergeCell ref="B57:V58"/>
    <mergeCell ref="W57:AB58"/>
    <mergeCell ref="AC57:AD57"/>
    <mergeCell ref="T59:AB59"/>
    <mergeCell ref="T60:V60"/>
    <mergeCell ref="W60:AB60"/>
    <mergeCell ref="T61:AB61"/>
    <mergeCell ref="T62:V62"/>
    <mergeCell ref="W62:AB62"/>
    <mergeCell ref="T63:AD63"/>
    <mergeCell ref="B64:AD64"/>
    <mergeCell ref="B65:AD65"/>
    <mergeCell ref="B66:B73"/>
    <mergeCell ref="U66:V66"/>
    <mergeCell ref="AB66:AD73"/>
    <mergeCell ref="T71:Y71"/>
    <mergeCell ref="AE66:AO66"/>
    <mergeCell ref="AE67:AO67"/>
    <mergeCell ref="AE68:AO68"/>
    <mergeCell ref="T69:U69"/>
    <mergeCell ref="AE69:AO69"/>
    <mergeCell ref="T70:Z70"/>
    <mergeCell ref="AE70:AO70"/>
    <mergeCell ref="AE71:AO71"/>
    <mergeCell ref="T72:X72"/>
    <mergeCell ref="AE72:AO72"/>
    <mergeCell ref="T73:X73"/>
    <mergeCell ref="AE73:AO73"/>
    <mergeCell ref="B79:Z79"/>
    <mergeCell ref="AB79:AY79"/>
    <mergeCell ref="U80:V80"/>
    <mergeCell ref="W80:X80"/>
    <mergeCell ref="Y80:Z80"/>
    <mergeCell ref="AC80:AS80"/>
    <mergeCell ref="AT80:AY80"/>
    <mergeCell ref="U81:V81"/>
    <mergeCell ref="W81:X81"/>
    <mergeCell ref="Y81:Z81"/>
    <mergeCell ref="AC81:AS81"/>
    <mergeCell ref="AT81:AY81"/>
    <mergeCell ref="T83:BC83"/>
    <mergeCell ref="B85:T87"/>
    <mergeCell ref="U85:U87"/>
    <mergeCell ref="V85:X87"/>
    <mergeCell ref="Y85:Z86"/>
    <mergeCell ref="AA85:AB86"/>
    <mergeCell ref="AE85:AH87"/>
    <mergeCell ref="AK85:AN87"/>
    <mergeCell ref="AO85:AP87"/>
    <mergeCell ref="AQ85:AV87"/>
    <mergeCell ref="AW85:AX86"/>
    <mergeCell ref="AY85:AZ86"/>
    <mergeCell ref="BA85:BA86"/>
    <mergeCell ref="B88:T90"/>
    <mergeCell ref="U88:U90"/>
    <mergeCell ref="V88:X90"/>
    <mergeCell ref="Y88:Y90"/>
    <mergeCell ref="Z88:Z90"/>
    <mergeCell ref="AA88:AA90"/>
    <mergeCell ref="AB88:AB90"/>
    <mergeCell ref="AK88:AN92"/>
    <mergeCell ref="AO88:AP88"/>
    <mergeCell ref="AQ88:AV88"/>
    <mergeCell ref="AO89:AP89"/>
    <mergeCell ref="AQ89:AV89"/>
    <mergeCell ref="AO90:AP90"/>
    <mergeCell ref="AQ90:AV90"/>
    <mergeCell ref="AQ91:AV91"/>
    <mergeCell ref="AQ92:AV92"/>
    <mergeCell ref="AE93:AH94"/>
    <mergeCell ref="AK93:AN94"/>
    <mergeCell ref="AO93:AP93"/>
    <mergeCell ref="AO94:AP94"/>
    <mergeCell ref="B91:T92"/>
    <mergeCell ref="U91:U92"/>
    <mergeCell ref="V91:X92"/>
    <mergeCell ref="Y91:Y92"/>
    <mergeCell ref="Z91:Z92"/>
    <mergeCell ref="AE88:AH92"/>
    <mergeCell ref="AA91:AA92"/>
    <mergeCell ref="B96:T96"/>
    <mergeCell ref="T48:V48"/>
    <mergeCell ref="W48:AD48"/>
    <mergeCell ref="T53:V53"/>
    <mergeCell ref="AO91:AP91"/>
    <mergeCell ref="AO92:AP92"/>
    <mergeCell ref="B93:T95"/>
    <mergeCell ref="U93:U95"/>
    <mergeCell ref="AB91:AB92"/>
    <mergeCell ref="AG98:BA98"/>
    <mergeCell ref="AO95:AP95"/>
    <mergeCell ref="AQ95:AV95"/>
    <mergeCell ref="V96:X96"/>
    <mergeCell ref="AK95:AN96"/>
    <mergeCell ref="B20:BE20"/>
    <mergeCell ref="T21:V21"/>
    <mergeCell ref="W21:AC21"/>
    <mergeCell ref="B22:AD22"/>
    <mergeCell ref="T26:V26"/>
    <mergeCell ref="U101:X101"/>
    <mergeCell ref="AG101:BA101"/>
    <mergeCell ref="AO96:AP96"/>
    <mergeCell ref="AQ96:AV96"/>
    <mergeCell ref="T42:AB42"/>
    <mergeCell ref="T43:V43"/>
    <mergeCell ref="W43:AB43"/>
    <mergeCell ref="X97:Z97"/>
    <mergeCell ref="AU97:AW97"/>
    <mergeCell ref="AX97:AZ97"/>
  </mergeCells>
  <printOptions/>
  <pageMargins left="0.3937007874015748" right="0.1968503937007874" top="0.1968503937007874" bottom="0" header="0" footer="0"/>
  <pageSetup fitToHeight="0" fitToWidth="1" horizontalDpi="300" verticalDpi="300" orientation="landscape" paperSize="9" scale="1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2021-05-26T07:11:00Z</cp:lastPrinted>
  <dcterms:created xsi:type="dcterms:W3CDTF">2014-01-13T08:19:54Z</dcterms:created>
  <dcterms:modified xsi:type="dcterms:W3CDTF">2021-07-28T11:17:09Z</dcterms:modified>
  <cp:category/>
  <cp:version/>
  <cp:contentType/>
  <cp:contentStatus/>
</cp:coreProperties>
</file>